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xr:revisionPtr revIDLastSave="0" documentId="13_ncr:1_{32361E8C-E4B3-4E12-966F-86388BF9EC7D}" xr6:coauthVersionLast="47" xr6:coauthVersionMax="47" xr10:uidLastSave="{00000000-0000-0000-0000-000000000000}"/>
  <bookViews>
    <workbookView xWindow="-120" yWindow="-120" windowWidth="29040" windowHeight="15840" tabRatio="546" xr2:uid="{00000000-000D-0000-FFFF-FFFF00000000}"/>
  </bookViews>
  <sheets>
    <sheet name="5 pielikums" sheetId="14" r:id="rId1"/>
  </sheets>
  <definedNames>
    <definedName name="_xlnm.Print_Area" localSheetId="0">'5 pielikums'!$A$1:$D$139</definedName>
    <definedName name="_xlnm.Print_Titles" localSheetId="0">'5 pielikums'!$12:$15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4" l="1"/>
  <c r="D133" i="14"/>
  <c r="D132" i="14"/>
  <c r="C132" i="14"/>
  <c r="B132" i="14"/>
  <c r="D128" i="14"/>
  <c r="D126" i="14"/>
  <c r="D125" i="14"/>
  <c r="C125" i="14"/>
  <c r="B125" i="14"/>
  <c r="D122" i="14"/>
  <c r="D121" i="14"/>
  <c r="C121" i="14"/>
  <c r="B121" i="14"/>
  <c r="D118" i="14"/>
  <c r="D117" i="14"/>
  <c r="C117" i="14"/>
  <c r="B117" i="14"/>
  <c r="D114" i="14"/>
  <c r="D113" i="14"/>
  <c r="D112" i="14"/>
  <c r="D111" i="14"/>
  <c r="D110" i="14"/>
  <c r="C110" i="14"/>
  <c r="B110" i="14"/>
  <c r="D107" i="14"/>
  <c r="D106" i="14"/>
  <c r="C106" i="14"/>
  <c r="B106" i="14"/>
  <c r="D102" i="14"/>
  <c r="D101" i="14"/>
  <c r="D99" i="14"/>
  <c r="D98" i="14"/>
  <c r="C98" i="14"/>
  <c r="B98" i="14"/>
  <c r="D94" i="14"/>
  <c r="D93" i="14"/>
  <c r="C93" i="14"/>
  <c r="B93" i="14"/>
  <c r="D90" i="14"/>
  <c r="D89" i="14"/>
  <c r="D87" i="14"/>
  <c r="D86" i="14"/>
  <c r="D85" i="14"/>
  <c r="D84" i="14"/>
  <c r="D83" i="14"/>
  <c r="D82" i="14"/>
  <c r="D81" i="14"/>
  <c r="D80" i="14"/>
  <c r="C80" i="14"/>
  <c r="B80" i="14"/>
  <c r="D76" i="14"/>
  <c r="D74" i="14"/>
  <c r="D72" i="14"/>
  <c r="D71" i="14"/>
  <c r="D70" i="14"/>
  <c r="D69" i="14"/>
  <c r="D67" i="14"/>
  <c r="D65" i="14"/>
  <c r="D63" i="14"/>
  <c r="D60" i="14"/>
  <c r="D59" i="14"/>
  <c r="D58" i="14"/>
  <c r="D57" i="14"/>
  <c r="C57" i="14"/>
  <c r="B57" i="14"/>
  <c r="D54" i="14"/>
  <c r="D53" i="14"/>
  <c r="D51" i="14"/>
  <c r="D49" i="14"/>
  <c r="D48" i="14"/>
  <c r="D47" i="14"/>
  <c r="D46" i="14"/>
  <c r="D44" i="14"/>
  <c r="D43" i="14"/>
  <c r="D42" i="14"/>
  <c r="D40" i="14"/>
  <c r="D37" i="14"/>
  <c r="D36" i="14"/>
  <c r="D35" i="14"/>
  <c r="D33" i="14"/>
  <c r="D31" i="14"/>
  <c r="D29" i="14"/>
  <c r="D26" i="14"/>
  <c r="D25" i="14"/>
  <c r="D23" i="14"/>
  <c r="D22" i="14"/>
  <c r="C22" i="14"/>
  <c r="B22" i="14"/>
  <c r="D20" i="14"/>
  <c r="C20" i="14"/>
  <c r="B20" i="14"/>
  <c r="D18" i="14"/>
  <c r="D17" i="14"/>
  <c r="C17" i="14"/>
</calcChain>
</file>

<file path=xl/sharedStrings.xml><?xml version="1.0" encoding="utf-8"?>
<sst xmlns="http://schemas.openxmlformats.org/spreadsheetml/2006/main" count="115" uniqueCount="98">
  <si>
    <t>Nosaukums</t>
  </si>
  <si>
    <t>apdrošināšanas obligātajām iemaksām</t>
  </si>
  <si>
    <t>Eiropas Savienības līdzfinansēto projektu un pasākumu īstenošanai</t>
  </si>
  <si>
    <t>samaksai un valsts sociālās apdrošināšanas obligātajām iemaksām</t>
  </si>
  <si>
    <t>Mērķdotācija pašvaldības autoceļiem un ielām</t>
  </si>
  <si>
    <t>Mērķdotācija pasažieru regulārajiem pārvadājumiem</t>
  </si>
  <si>
    <t>Labklājības ministrijas finansējums par psihologa pakalpojuma apmaksu personai līdz 18 gadiem,</t>
  </si>
  <si>
    <t>obligātajām iemaksām</t>
  </si>
  <si>
    <t>Izglītības un zinātnes ministrijas dotācija pašvaldības izglītības iestāžu profesionālās ievirzes sporta</t>
  </si>
  <si>
    <t>izglītības programmu pedagogu darba samaksai un valsts sociālās apdrošināšanas obligātajām iemaksām</t>
  </si>
  <si>
    <t xml:space="preserve">ievirzes mākslas, mūzikas un dejas programmu pedagogu darba samaksai un valsts sociālās </t>
  </si>
  <si>
    <t>Kultūras ministrijas dotācija pašvaldības izglītības iestāžu vidējās profesionālās un profesionālās</t>
  </si>
  <si>
    <t>kurai invaliditāte noteikta pirmreizēji pēc 2011.gada 1.janvāra un kura dzīvo ģimenē, kā arī tās</t>
  </si>
  <si>
    <t>likumiskajam pārstāvim</t>
  </si>
  <si>
    <t>Labklājības ministrijas finansējums izdevumu kompensēšanai par apmācībām un supervīzijām</t>
  </si>
  <si>
    <t>sociālā darba speciālistiem</t>
  </si>
  <si>
    <t>Labklājības ministrijas finansējums par asistenta pakalpojuma sniegšanu pašvaldībā personām ar I vai</t>
  </si>
  <si>
    <t>Vienotais platības maksājums no Lauku atbalsta dienesta</t>
  </si>
  <si>
    <t>Finansējums no Valsts kultūrkapitāla fonda līdzekļiem</t>
  </si>
  <si>
    <t>cietušām un vardarbību veikušām pilngadīgām personām</t>
  </si>
  <si>
    <t>Labklājības ministrijas finansējums par sociālās rehabilitācijas pakalpojuma sniegšanu no vardarbības</t>
  </si>
  <si>
    <t>II grupas invaliditāti un personām no 5 līdz 18 gadu vecumam ar invaliditāti</t>
  </si>
  <si>
    <t>Dotācija par personām, kuras ievietotas ilgstošas sociālās aprūpes iestādēs līdz 1998.gada 1.janvārim</t>
  </si>
  <si>
    <t>Mērķdotācija daļējai izdevumu kompensēšanai par pabalsta palielinājumu audžuģimenē ievietota bērna uzturam</t>
  </si>
  <si>
    <t>Izglītības un zinātnes ministrijas maksājumi mācību līdzekļu un mācību literatūras iegādei</t>
  </si>
  <si>
    <t>plāns</t>
  </si>
  <si>
    <t>(euro)</t>
  </si>
  <si>
    <t>Pašvaldības pamata un vispārējās vidējās izglītības iestāžu, pašvaldības speciālās izglītības iestāžu un</t>
  </si>
  <si>
    <t>pašvaldības profesionālās izglītības iestāžu pedagogu darba samaksai un valsts sociālās apdrošināšanas</t>
  </si>
  <si>
    <t>Interešu izglītības programmu pedagogu daļējai darba samaksai un valsts sociālās apdrošināšanas</t>
  </si>
  <si>
    <t>Pašvaldības māksliniecisko kolektīvu vadītāju darba samaksai un valsts sociālās apdrošināšanas obligātajām</t>
  </si>
  <si>
    <t>iemaksām</t>
  </si>
  <si>
    <t>Finansējums asistenta pakalpojuma nodrošināšanas izdevumiem</t>
  </si>
  <si>
    <t>apmaiņas pasākumu organizēšanai</t>
  </si>
  <si>
    <t>Finansējums programmas "Latvijas skolas soma" īstenošanai</t>
  </si>
  <si>
    <t>5. pielikums</t>
  </si>
  <si>
    <t>Rīgas valsts ģimnāziju izglītības procesa organizēšanai, kā arī pedagogu tālākizglītībai un pieredzes</t>
  </si>
  <si>
    <t>Rīgas domes priekšsēdētājs</t>
  </si>
  <si>
    <t>Pašvaldības speciālo pirmsskolas izglītības grupu pedagogu darba samaksai un valsts sociālās apdrošināšanas</t>
  </si>
  <si>
    <t>obligātajām iemaksām, speciālajām izglītības iestādēm, kas nodrošina internāta pakalpojumus, tajā skaitā:</t>
  </si>
  <si>
    <t>pedagogu darba samaksai un valsts sociālās apdrošināšanas obligātajām iemaksām</t>
  </si>
  <si>
    <t>Nacionālā kultūras mantojuma pārvaldes finansējums Brīvības pieminekļa un Rīgas Brāļu kapu uzturēšanai</t>
  </si>
  <si>
    <t>Dotācija par sociālo pakalpojumu nodrošināšanu personas dzīvesvietā</t>
  </si>
  <si>
    <t>Valsts budžeta kompensācija saskaņā ar Ukrainas civiliedzīvotāju atbalsta likumu</t>
  </si>
  <si>
    <t>apstiprinātais</t>
  </si>
  <si>
    <t xml:space="preserve">Valsts reģionālās attīstības aģentūras dotācija nekustamā īpašuma nodokļa administrēšanas </t>
  </si>
  <si>
    <t>sistēmas uzturēšanai</t>
  </si>
  <si>
    <t xml:space="preserve">Ekonomikas ministrijas dotācija IT sistēmas "Mazaizsargātie elektrības lietotāji" uzturēšanas </t>
  </si>
  <si>
    <t>atbalsta nodrošināšanai</t>
  </si>
  <si>
    <t>Dotācija pašvaldības izglītības iestāžu skolēnu ēdināšanas pakalpojuma nodrošināšanai</t>
  </si>
  <si>
    <t>Nacionālā veselības dienesta finansējums par primārās veselības aprūpes pakalpojuma sniegšanu</t>
  </si>
  <si>
    <t>Pašvaldības izglītības iestādēs bērnu no piecu gadu vecuma izglītošanā nodarbināto pedagogu darba</t>
  </si>
  <si>
    <t xml:space="preserve">Patvēruma meklētāju nepilngadīgo bērnu izglītības nodrošināšanai </t>
  </si>
  <si>
    <t>Pedagogu profesionālās kompetences pilnveides ietvaros paredzēto mācību pakalpojumu sniegšanai</t>
  </si>
  <si>
    <t>V. Ķirsis</t>
  </si>
  <si>
    <t>Rīgas valstspilsētas pašvaldības 2024. gada valsts budžeta transferti</t>
  </si>
  <si>
    <t>2024. gada</t>
  </si>
  <si>
    <t>Mērķdotācija daļējai pašvaldības izdevumu kompensēšanai par garantētā minimālā ienākuma pabalsta</t>
  </si>
  <si>
    <t>un mājokļu pabalsta izmaksām</t>
  </si>
  <si>
    <t>Satiksmes pārvada no Tvaika ielas uz Kundziņsalu būvniecībai</t>
  </si>
  <si>
    <t>Rīgas filharmonijas būvprojekta izstrādei</t>
  </si>
  <si>
    <t xml:space="preserve">Parakstu vākšana tautas nobalsošanas ierosināšanai par apturētu likumu </t>
  </si>
  <si>
    <t>Dotācija pašvaldības izdevumu kompensācijai</t>
  </si>
  <si>
    <t>Valsts budžeta transferti - kopā, t.sk.:</t>
  </si>
  <si>
    <t xml:space="preserve"> - Rīgas valstspilsētas pašvaldības Labklājības departamentam - kopā</t>
  </si>
  <si>
    <t xml:space="preserve"> - Rīgas valstspilsētas pašvaldības Finanšu departamentam - kopā</t>
  </si>
  <si>
    <t xml:space="preserve"> - Rīgas valstspilsētas pašvaldības Mājokļu un vides departamentam - kopā</t>
  </si>
  <si>
    <t xml:space="preserve"> - Rīgas valstspilsētas pašvaldības aģentūrai "Rīgas pieminekļu aģentūra" - kopā</t>
  </si>
  <si>
    <t xml:space="preserve"> - Rīgas valstspilsētas pašvaldības aģentūrai "Rīgas digitālā aģentūra" - kopā</t>
  </si>
  <si>
    <t>Valsts budžeta transferti - pavisam kopā, t.sk.:</t>
  </si>
  <si>
    <t>Rīgas domes 2024. gada 31. janvāra</t>
  </si>
  <si>
    <t>saistošajiem noteikumiem Nr. RD-24-257-sn</t>
  </si>
  <si>
    <t>Grozījumi</t>
  </si>
  <si>
    <t>precizētais</t>
  </si>
  <si>
    <t>Nodarbinātības valsts aģentūras finansējums programmai "Nodarbinātības pasākumi vasaras brīvlaikā</t>
  </si>
  <si>
    <t>personām, kuras iegūst izglītību vispārējās, speciālās vai profesionālās izglītības iestādēs"</t>
  </si>
  <si>
    <t>Labklājības ministrijas finansējums izdevumu kompensēšanai par sociālajām garantijām un atbalstu bārenim un</t>
  </si>
  <si>
    <t>mākslinieciskās programmas īstenošanai</t>
  </si>
  <si>
    <t>bērnu un jauniešu nometnēm" īstenošanai</t>
  </si>
  <si>
    <t>Finansējums Ukrainas civiliedzīvotāju izglītības nodrošināšanai</t>
  </si>
  <si>
    <t xml:space="preserve"> - Rīgas valstspilsētas pašvaldības Īpašuma departamentam - kopā</t>
  </si>
  <si>
    <t>Finansējums vētras radīto postījumu novēršanai</t>
  </si>
  <si>
    <t>sporta kompleksa futbola stadionā Ojāra Vācieša ielā 1, Rīgā</t>
  </si>
  <si>
    <t xml:space="preserve"> - Rīgas valstspilsētas pašvaldības Dzīvojamo māju privatizācijas komisijai - kopā</t>
  </si>
  <si>
    <t xml:space="preserve"> - Rīgas valstspilsētas pašvaldības Ārtelpas un mobilitātes departamentam - kopā</t>
  </si>
  <si>
    <t>Mirušo personu, kuru personība nav noskaidrota, apglabāšanas izdevumu segšanai par 2023. gadu</t>
  </si>
  <si>
    <t>Mērķdotācija dzīvojamās telpas atbrīvošanas pabalsta izmaksai</t>
  </si>
  <si>
    <t xml:space="preserve"> - Rīgas valstspilsētas pašvaldības Pilsētas attīstības departamentam - kopā</t>
  </si>
  <si>
    <t xml:space="preserve"> - Rīgas valstspilsētas pašvaldības policijai - kopā</t>
  </si>
  <si>
    <t>bez vecāku gadības palikušajam bērnam, kurš ir ārpusģimenes aprūpē, kā arī pēc ārpusģimenes aprūpes beigšanās</t>
  </si>
  <si>
    <t>Finansējums atbalsta programmu "Neformālās izglītības pasākumi" un "Atbalsts Ukrainas un Latvijas</t>
  </si>
  <si>
    <t>(Rīgas domes 2024. gada 20. novembra</t>
  </si>
  <si>
    <t>saistošo noteikumu Nr. RD-24-314-sn redakcijā)</t>
  </si>
  <si>
    <t xml:space="preserve"> - Rīgas valstspilsētas pašvaldības Izglītības, kultūras un sporta departamentam - kopā</t>
  </si>
  <si>
    <t xml:space="preserve">Finansējums akcijas "Baltijas ceļš" 35. gadadienai veltītās koncertprogrammas "Vienoti brīvībai" </t>
  </si>
  <si>
    <t>Finansējums Starptautiskās Krimas platformas parlamentārā samita norisei Rīgā 2024. gada oktobrī</t>
  </si>
  <si>
    <t>Finansējums Eiropas Parlamenta vēlēšanu nodrošināšanai</t>
  </si>
  <si>
    <t>Valsts digitālās attīstības aģentūras līdzfinansējums apgaismojuma izbūvei Rīgas Futbola skolas Jāņa Skredeļa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</si>
</sst>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3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8"/>
      <name val="Times New Roman"/>
      <family val="1"/>
      <charset val="186"/>
    </font>
    <font>
      <sz val="13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/>
    <xf numFmtId="0" fontId="2" fillId="0" borderId="0" xfId="0" applyFont="1" applyFill="1"/>
    <xf numFmtId="0" fontId="2" fillId="0" borderId="0" xfId="0" applyFont="1" applyBorder="1" applyAlignment="1">
      <alignment horizontal="left" indent="1"/>
    </xf>
    <xf numFmtId="0" fontId="4" fillId="0" borderId="0" xfId="0" applyFont="1" applyFill="1"/>
    <xf numFmtId="0" fontId="3" fillId="0" borderId="0" xfId="0" applyFont="1" applyFill="1"/>
    <xf numFmtId="0" fontId="2" fillId="0" borderId="0" xfId="0" applyFont="1" applyBorder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indent="1"/>
    </xf>
    <xf numFmtId="0" fontId="5" fillId="0" borderId="0" xfId="0" applyFont="1" applyFill="1"/>
    <xf numFmtId="0" fontId="4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7" fillId="0" borderId="0" xfId="0" applyFont="1" applyFill="1" applyBorder="1" applyAlignment="1"/>
    <xf numFmtId="0" fontId="3" fillId="0" borderId="0" xfId="0" applyFont="1" applyBorder="1" applyAlignment="1">
      <alignment horizontal="left"/>
    </xf>
    <xf numFmtId="0" fontId="2" fillId="0" borderId="0" xfId="0" applyFont="1" applyFill="1" applyBorder="1" applyAlignment="1"/>
    <xf numFmtId="0" fontId="9" fillId="0" borderId="0" xfId="0" applyFont="1" applyBorder="1" applyAlignment="1">
      <alignment horizontal="left"/>
    </xf>
    <xf numFmtId="3" fontId="3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/>
    <xf numFmtId="3" fontId="1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1" fillId="0" borderId="4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4" fillId="0" borderId="0" xfId="0" applyNumberFormat="1" applyFont="1" applyFill="1"/>
    <xf numFmtId="3" fontId="9" fillId="0" borderId="0" xfId="0" applyNumberFormat="1" applyFont="1" applyFill="1" applyAlignment="1">
      <alignment horizontal="right"/>
    </xf>
    <xf numFmtId="3" fontId="4" fillId="0" borderId="0" xfId="0" applyNumberFormat="1" applyFont="1"/>
    <xf numFmtId="3" fontId="10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centerContinuous"/>
    </xf>
    <xf numFmtId="0" fontId="4" fillId="0" borderId="0" xfId="0" applyFont="1" applyBorder="1" applyAlignment="1">
      <alignment horizontal="left" indent="2"/>
    </xf>
    <xf numFmtId="3" fontId="2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9" fillId="0" borderId="0" xfId="0" applyFont="1" applyFill="1"/>
    <xf numFmtId="3" fontId="9" fillId="0" borderId="0" xfId="0" applyNumberFormat="1" applyFont="1" applyFill="1" applyBorder="1" applyAlignment="1">
      <alignment horizontal="right"/>
    </xf>
    <xf numFmtId="0" fontId="9" fillId="0" borderId="0" xfId="0" applyFont="1" applyFill="1" applyAlignment="1">
      <alignment horizontal="left"/>
    </xf>
    <xf numFmtId="3" fontId="11" fillId="0" borderId="0" xfId="0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3" fontId="2" fillId="0" borderId="0" xfId="0" applyNumberFormat="1" applyFont="1"/>
    <xf numFmtId="0" fontId="2" fillId="0" borderId="0" xfId="0" applyFont="1" applyAlignment="1">
      <alignment horizontal="left" indent="1"/>
    </xf>
    <xf numFmtId="0" fontId="4" fillId="0" borderId="0" xfId="0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left" indent="1"/>
    </xf>
    <xf numFmtId="0" fontId="4" fillId="0" borderId="0" xfId="0" applyFont="1" applyFill="1" applyBorder="1" applyAlignment="1">
      <alignment horizontal="left" indent="1"/>
    </xf>
    <xf numFmtId="0" fontId="4" fillId="0" borderId="0" xfId="0" applyFont="1" applyAlignment="1">
      <alignment horizontal="left" indent="1"/>
    </xf>
    <xf numFmtId="0" fontId="4" fillId="0" borderId="0" xfId="0" applyFont="1" applyBorder="1" applyAlignment="1"/>
    <xf numFmtId="0" fontId="6" fillId="0" borderId="0" xfId="0" applyFont="1" applyFill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05"/>
  <sheetViews>
    <sheetView tabSelected="1" workbookViewId="0">
      <selection activeCell="A2" sqref="A2"/>
    </sheetView>
  </sheetViews>
  <sheetFormatPr defaultRowHeight="12.75" x14ac:dyDescent="0.2"/>
  <cols>
    <col min="1" max="1" width="98.42578125" style="14" customWidth="1"/>
    <col min="2" max="2" width="14.7109375" style="38" customWidth="1"/>
    <col min="3" max="3" width="14.7109375" style="14" customWidth="1"/>
    <col min="4" max="4" width="14.140625" style="14" bestFit="1" customWidth="1"/>
    <col min="5" max="16384" width="9.140625" style="14"/>
  </cols>
  <sheetData>
    <row r="2" spans="1:4" s="1" customFormat="1" ht="15" x14ac:dyDescent="0.25">
      <c r="D2" s="31" t="s">
        <v>35</v>
      </c>
    </row>
    <row r="3" spans="1:4" s="1" customFormat="1" ht="15" x14ac:dyDescent="0.25">
      <c r="D3" s="43" t="s">
        <v>70</v>
      </c>
    </row>
    <row r="4" spans="1:4" s="1" customFormat="1" ht="15" x14ac:dyDescent="0.25">
      <c r="D4" s="43" t="s">
        <v>71</v>
      </c>
    </row>
    <row r="5" spans="1:4" ht="15" x14ac:dyDescent="0.25">
      <c r="B5" s="14"/>
      <c r="D5" s="47" t="s">
        <v>91</v>
      </c>
    </row>
    <row r="6" spans="1:4" ht="15" x14ac:dyDescent="0.25">
      <c r="B6" s="14"/>
      <c r="D6" s="47" t="s">
        <v>92</v>
      </c>
    </row>
    <row r="7" spans="1:4" x14ac:dyDescent="0.2">
      <c r="B7" s="36"/>
    </row>
    <row r="8" spans="1:4" x14ac:dyDescent="0.2">
      <c r="B8" s="36"/>
    </row>
    <row r="10" spans="1:4" ht="20.25" x14ac:dyDescent="0.3">
      <c r="A10" s="57" t="s">
        <v>55</v>
      </c>
      <c r="B10" s="57"/>
      <c r="C10" s="57"/>
      <c r="D10" s="57"/>
    </row>
    <row r="11" spans="1:4" x14ac:dyDescent="0.2">
      <c r="A11" s="40"/>
      <c r="B11" s="32"/>
    </row>
    <row r="12" spans="1:4" s="1" customFormat="1" ht="15" x14ac:dyDescent="0.25">
      <c r="A12" s="15"/>
      <c r="B12" s="33" t="s">
        <v>56</v>
      </c>
      <c r="C12" s="33"/>
      <c r="D12" s="33" t="s">
        <v>56</v>
      </c>
    </row>
    <row r="13" spans="1:4" s="1" customFormat="1" ht="15" x14ac:dyDescent="0.25">
      <c r="A13" s="16" t="s">
        <v>0</v>
      </c>
      <c r="B13" s="34" t="s">
        <v>44</v>
      </c>
      <c r="C13" s="34" t="s">
        <v>72</v>
      </c>
      <c r="D13" s="34" t="s">
        <v>73</v>
      </c>
    </row>
    <row r="14" spans="1:4" s="1" customFormat="1" ht="15" x14ac:dyDescent="0.25">
      <c r="A14" s="16"/>
      <c r="B14" s="34" t="s">
        <v>25</v>
      </c>
      <c r="C14" s="34"/>
      <c r="D14" s="34" t="s">
        <v>25</v>
      </c>
    </row>
    <row r="15" spans="1:4" s="1" customFormat="1" ht="15" x14ac:dyDescent="0.25">
      <c r="A15" s="17"/>
      <c r="B15" s="39" t="s">
        <v>26</v>
      </c>
      <c r="C15" s="39" t="s">
        <v>26</v>
      </c>
      <c r="D15" s="39" t="s">
        <v>26</v>
      </c>
    </row>
    <row r="16" spans="1:4" s="19" customFormat="1" ht="11.25" x14ac:dyDescent="0.2">
      <c r="A16" s="18"/>
      <c r="B16" s="35"/>
      <c r="C16" s="35"/>
      <c r="D16" s="35"/>
    </row>
    <row r="17" spans="1:4" s="7" customFormat="1" ht="18.75" x14ac:dyDescent="0.3">
      <c r="A17" s="20" t="s">
        <v>69</v>
      </c>
      <c r="B17" s="24">
        <f>B18+B20</f>
        <v>350698609</v>
      </c>
      <c r="C17" s="24">
        <f t="shared" ref="C17:D17" si="0">C18+C20</f>
        <v>16039717</v>
      </c>
      <c r="D17" s="24">
        <f t="shared" si="0"/>
        <v>366738326</v>
      </c>
    </row>
    <row r="18" spans="1:4" s="44" customFormat="1" ht="16.5" x14ac:dyDescent="0.25">
      <c r="A18" s="46" t="s">
        <v>62</v>
      </c>
      <c r="B18" s="45">
        <v>1700000</v>
      </c>
      <c r="C18" s="45"/>
      <c r="D18" s="45">
        <f>B18+C18</f>
        <v>1700000</v>
      </c>
    </row>
    <row r="19" spans="1:4" s="19" customFormat="1" ht="11.25" x14ac:dyDescent="0.2">
      <c r="A19" s="18"/>
      <c r="B19" s="35"/>
      <c r="C19" s="35"/>
      <c r="D19" s="35"/>
    </row>
    <row r="20" spans="1:4" s="7" customFormat="1" ht="16.5" x14ac:dyDescent="0.25">
      <c r="A20" s="10" t="s">
        <v>63</v>
      </c>
      <c r="B20" s="24">
        <f>B22+B57+B80+B121+B110+B125+B98+B93+B106+B117+B132</f>
        <v>348998609</v>
      </c>
      <c r="C20" s="24">
        <f>C22+C57+C80+C121+C110+C125+C98+C93+C106+C117+C132</f>
        <v>16039717</v>
      </c>
      <c r="D20" s="24">
        <f>D22+D57+D80+D121+D110+D125+D98+D93+D106+D117+D132</f>
        <v>365038326</v>
      </c>
    </row>
    <row r="21" spans="1:4" s="13" customFormat="1" x14ac:dyDescent="0.2">
      <c r="A21" s="56"/>
      <c r="B21" s="25"/>
      <c r="C21" s="25"/>
      <c r="D21" s="25"/>
    </row>
    <row r="22" spans="1:4" s="4" customFormat="1" ht="16.5" x14ac:dyDescent="0.25">
      <c r="A22" s="21" t="s">
        <v>93</v>
      </c>
      <c r="B22" s="26">
        <f>B23+B26+B29+B31+B33+B35+B36+B37+B40+B42+B43+B44+B46+B47+B48+B49+B51+B53+B54</f>
        <v>185272111</v>
      </c>
      <c r="C22" s="26">
        <f t="shared" ref="C22:D22" si="1">C23+C26+C29+C31+C33+C35+C36+C37+C40+C42+C43+C44+C46+C47+C48+C49+C51+C53+C54</f>
        <v>15933406</v>
      </c>
      <c r="D22" s="26">
        <f t="shared" si="1"/>
        <v>201205517</v>
      </c>
    </row>
    <row r="23" spans="1:4" s="4" customFormat="1" ht="15.75" x14ac:dyDescent="0.25">
      <c r="A23" s="8" t="s">
        <v>38</v>
      </c>
      <c r="B23" s="27">
        <v>20805672</v>
      </c>
      <c r="C23" s="27">
        <v>294994</v>
      </c>
      <c r="D23" s="27">
        <f>B23+C23</f>
        <v>21100666</v>
      </c>
    </row>
    <row r="24" spans="1:4" s="4" customFormat="1" ht="15.75" x14ac:dyDescent="0.25">
      <c r="A24" s="5" t="s">
        <v>39</v>
      </c>
      <c r="B24" s="30"/>
      <c r="C24" s="30"/>
      <c r="D24" s="30"/>
    </row>
    <row r="25" spans="1:4" s="6" customFormat="1" x14ac:dyDescent="0.2">
      <c r="A25" s="41" t="s">
        <v>40</v>
      </c>
      <c r="B25" s="28">
        <v>14863428</v>
      </c>
      <c r="C25" s="28">
        <v>142903</v>
      </c>
      <c r="D25" s="28">
        <f>B25+C25</f>
        <v>15006331</v>
      </c>
    </row>
    <row r="26" spans="1:4" s="4" customFormat="1" ht="15.75" x14ac:dyDescent="0.25">
      <c r="A26" s="8" t="s">
        <v>27</v>
      </c>
      <c r="B26" s="29">
        <v>118213474</v>
      </c>
      <c r="C26" s="29">
        <v>9048872</v>
      </c>
      <c r="D26" s="29">
        <f>B26+C26</f>
        <v>127262346</v>
      </c>
    </row>
    <row r="27" spans="1:4" s="4" customFormat="1" ht="15.75" x14ac:dyDescent="0.25">
      <c r="A27" s="5" t="s">
        <v>28</v>
      </c>
      <c r="B27" s="30"/>
      <c r="C27" s="30"/>
      <c r="D27" s="30"/>
    </row>
    <row r="28" spans="1:4" s="4" customFormat="1" ht="15.75" x14ac:dyDescent="0.25">
      <c r="A28" s="5" t="s">
        <v>7</v>
      </c>
      <c r="B28" s="29"/>
      <c r="C28" s="29"/>
      <c r="D28" s="29"/>
    </row>
    <row r="29" spans="1:4" s="2" customFormat="1" ht="15.75" x14ac:dyDescent="0.25">
      <c r="A29" s="8" t="s">
        <v>29</v>
      </c>
      <c r="B29" s="27">
        <v>10284408</v>
      </c>
      <c r="C29" s="27">
        <v>578973</v>
      </c>
      <c r="D29" s="29">
        <f>B29+C29</f>
        <v>10863381</v>
      </c>
    </row>
    <row r="30" spans="1:4" s="4" customFormat="1" ht="15.75" x14ac:dyDescent="0.25">
      <c r="A30" s="5" t="s">
        <v>7</v>
      </c>
      <c r="B30" s="30"/>
      <c r="C30" s="30"/>
      <c r="D30" s="30"/>
    </row>
    <row r="31" spans="1:4" s="4" customFormat="1" ht="15.75" x14ac:dyDescent="0.25">
      <c r="A31" s="8" t="s">
        <v>51</v>
      </c>
      <c r="B31" s="27">
        <v>18760512</v>
      </c>
      <c r="C31" s="27">
        <v>-680751</v>
      </c>
      <c r="D31" s="29">
        <f>B31+C31</f>
        <v>18079761</v>
      </c>
    </row>
    <row r="32" spans="1:4" s="4" customFormat="1" ht="15.75" x14ac:dyDescent="0.25">
      <c r="A32" s="5" t="s">
        <v>3</v>
      </c>
      <c r="B32" s="30"/>
      <c r="C32" s="30"/>
      <c r="D32" s="30"/>
    </row>
    <row r="33" spans="1:4" s="4" customFormat="1" ht="15.75" x14ac:dyDescent="0.25">
      <c r="A33" s="8" t="s">
        <v>8</v>
      </c>
      <c r="B33" s="29">
        <v>3371546</v>
      </c>
      <c r="C33" s="29">
        <v>1793515</v>
      </c>
      <c r="D33" s="29">
        <f>B33+C33</f>
        <v>5165061</v>
      </c>
    </row>
    <row r="34" spans="1:4" s="4" customFormat="1" ht="15.75" x14ac:dyDescent="0.25">
      <c r="A34" s="5" t="s">
        <v>9</v>
      </c>
      <c r="B34" s="30"/>
      <c r="C34" s="30"/>
      <c r="D34" s="30"/>
    </row>
    <row r="35" spans="1:4" s="4" customFormat="1" ht="15.75" x14ac:dyDescent="0.25">
      <c r="A35" s="8" t="s">
        <v>24</v>
      </c>
      <c r="B35" s="29">
        <v>2551000</v>
      </c>
      <c r="C35" s="29">
        <v>311851</v>
      </c>
      <c r="D35" s="29">
        <f>B35+C35</f>
        <v>2862851</v>
      </c>
    </row>
    <row r="36" spans="1:4" s="4" customFormat="1" ht="15.75" x14ac:dyDescent="0.25">
      <c r="A36" s="9" t="s">
        <v>49</v>
      </c>
      <c r="B36" s="29">
        <v>6423943</v>
      </c>
      <c r="C36" s="29">
        <v>-25948</v>
      </c>
      <c r="D36" s="29">
        <f>B36+C36</f>
        <v>6397995</v>
      </c>
    </row>
    <row r="37" spans="1:4" s="4" customFormat="1" ht="15.75" x14ac:dyDescent="0.25">
      <c r="A37" s="8" t="s">
        <v>11</v>
      </c>
      <c r="B37" s="27">
        <v>3793496</v>
      </c>
      <c r="C37" s="27">
        <v>2000909</v>
      </c>
      <c r="D37" s="29">
        <f>B37+C37</f>
        <v>5794405</v>
      </c>
    </row>
    <row r="38" spans="1:4" s="4" customFormat="1" ht="15.75" x14ac:dyDescent="0.25">
      <c r="A38" s="5" t="s">
        <v>10</v>
      </c>
      <c r="B38" s="27"/>
      <c r="C38" s="27"/>
      <c r="D38" s="27"/>
    </row>
    <row r="39" spans="1:4" s="4" customFormat="1" ht="15.75" x14ac:dyDescent="0.25">
      <c r="A39" s="5" t="s">
        <v>1</v>
      </c>
      <c r="B39" s="30"/>
      <c r="C39" s="30"/>
      <c r="D39" s="30"/>
    </row>
    <row r="40" spans="1:4" s="4" customFormat="1" ht="15.75" x14ac:dyDescent="0.25">
      <c r="A40" s="11" t="s">
        <v>30</v>
      </c>
      <c r="B40" s="27">
        <v>110021</v>
      </c>
      <c r="C40" s="27">
        <v>128803</v>
      </c>
      <c r="D40" s="29">
        <f>B40+C40</f>
        <v>238824</v>
      </c>
    </row>
    <row r="41" spans="1:4" s="4" customFormat="1" ht="15.75" x14ac:dyDescent="0.25">
      <c r="A41" s="12" t="s">
        <v>31</v>
      </c>
      <c r="B41" s="30"/>
      <c r="C41" s="30"/>
      <c r="D41" s="30"/>
    </row>
    <row r="42" spans="1:4" s="4" customFormat="1" ht="15.75" x14ac:dyDescent="0.25">
      <c r="A42" s="11" t="s">
        <v>18</v>
      </c>
      <c r="B42" s="30">
        <v>30000</v>
      </c>
      <c r="C42" s="30">
        <v>30919</v>
      </c>
      <c r="D42" s="29">
        <f>B42+C42</f>
        <v>60919</v>
      </c>
    </row>
    <row r="43" spans="1:4" s="4" customFormat="1" ht="15.75" x14ac:dyDescent="0.25">
      <c r="A43" s="11" t="s">
        <v>32</v>
      </c>
      <c r="B43" s="30">
        <v>185000</v>
      </c>
      <c r="C43" s="30">
        <v>404277</v>
      </c>
      <c r="D43" s="29">
        <f>B43+C43</f>
        <v>589277</v>
      </c>
    </row>
    <row r="44" spans="1:4" s="4" customFormat="1" ht="15.75" x14ac:dyDescent="0.25">
      <c r="A44" s="11" t="s">
        <v>36</v>
      </c>
      <c r="B44" s="30">
        <v>49232</v>
      </c>
      <c r="C44" s="30">
        <v>337</v>
      </c>
      <c r="D44" s="29">
        <f>B44+C44</f>
        <v>49569</v>
      </c>
    </row>
    <row r="45" spans="1:4" s="4" customFormat="1" ht="15.75" x14ac:dyDescent="0.25">
      <c r="A45" s="12" t="s">
        <v>33</v>
      </c>
      <c r="B45" s="30"/>
      <c r="C45" s="30"/>
      <c r="D45" s="30"/>
    </row>
    <row r="46" spans="1:4" s="4" customFormat="1" ht="15.75" x14ac:dyDescent="0.25">
      <c r="A46" s="11" t="s">
        <v>52</v>
      </c>
      <c r="B46" s="30">
        <v>35915</v>
      </c>
      <c r="C46" s="30">
        <v>-25415</v>
      </c>
      <c r="D46" s="29">
        <f>B46+C46</f>
        <v>10500</v>
      </c>
    </row>
    <row r="47" spans="1:4" s="4" customFormat="1" ht="15.75" x14ac:dyDescent="0.25">
      <c r="A47" s="11" t="s">
        <v>34</v>
      </c>
      <c r="B47" s="30">
        <v>648292</v>
      </c>
      <c r="C47" s="30">
        <v>622102</v>
      </c>
      <c r="D47" s="29">
        <f>B47+C47</f>
        <v>1270394</v>
      </c>
    </row>
    <row r="48" spans="1:4" s="4" customFormat="1" ht="15.75" x14ac:dyDescent="0.25">
      <c r="A48" s="11" t="s">
        <v>53</v>
      </c>
      <c r="B48" s="30">
        <v>9600</v>
      </c>
      <c r="C48" s="30">
        <v>0</v>
      </c>
      <c r="D48" s="29">
        <f>B48+C48</f>
        <v>9600</v>
      </c>
    </row>
    <row r="49" spans="1:4" s="4" customFormat="1" ht="15.75" x14ac:dyDescent="0.25">
      <c r="A49" s="11" t="s">
        <v>94</v>
      </c>
      <c r="B49" s="30">
        <v>0</v>
      </c>
      <c r="C49" s="30">
        <v>12000</v>
      </c>
      <c r="D49" s="29">
        <f>B49+C49</f>
        <v>12000</v>
      </c>
    </row>
    <row r="50" spans="1:4" s="4" customFormat="1" ht="15.75" x14ac:dyDescent="0.25">
      <c r="A50" s="12" t="s">
        <v>77</v>
      </c>
      <c r="B50" s="30"/>
      <c r="C50" s="30"/>
      <c r="D50" s="29"/>
    </row>
    <row r="51" spans="1:4" s="4" customFormat="1" ht="15.75" x14ac:dyDescent="0.25">
      <c r="A51" s="11" t="s">
        <v>90</v>
      </c>
      <c r="B51" s="30">
        <v>0</v>
      </c>
      <c r="C51" s="30">
        <v>910081</v>
      </c>
      <c r="D51" s="29">
        <f>B51+C51</f>
        <v>910081</v>
      </c>
    </row>
    <row r="52" spans="1:4" s="4" customFormat="1" ht="15.75" x14ac:dyDescent="0.25">
      <c r="A52" s="12" t="s">
        <v>78</v>
      </c>
      <c r="B52" s="30"/>
      <c r="C52" s="30"/>
      <c r="D52" s="29"/>
    </row>
    <row r="53" spans="1:4" s="4" customFormat="1" ht="15.75" x14ac:dyDescent="0.25">
      <c r="A53" s="11" t="s">
        <v>79</v>
      </c>
      <c r="B53" s="30">
        <v>0</v>
      </c>
      <c r="C53" s="30">
        <v>513899</v>
      </c>
      <c r="D53" s="29">
        <f>B53+C53</f>
        <v>513899</v>
      </c>
    </row>
    <row r="54" spans="1:4" s="4" customFormat="1" ht="15.75" x14ac:dyDescent="0.25">
      <c r="A54" s="48" t="s">
        <v>95</v>
      </c>
      <c r="B54" s="49">
        <v>0</v>
      </c>
      <c r="C54" s="49">
        <v>13988</v>
      </c>
      <c r="D54" s="49">
        <f t="shared" ref="D54" si="2">B54+C54</f>
        <v>13988</v>
      </c>
    </row>
    <row r="55" spans="1:4" s="6" customFormat="1" x14ac:dyDescent="0.2">
      <c r="A55" s="51"/>
      <c r="B55" s="36"/>
      <c r="C55" s="36"/>
      <c r="D55" s="52"/>
    </row>
    <row r="56" spans="1:4" s="6" customFormat="1" x14ac:dyDescent="0.2">
      <c r="A56" s="53"/>
      <c r="B56" s="28"/>
      <c r="C56" s="28"/>
      <c r="D56" s="28"/>
    </row>
    <row r="57" spans="1:4" s="7" customFormat="1" ht="16.5" x14ac:dyDescent="0.25">
      <c r="A57" s="10" t="s">
        <v>64</v>
      </c>
      <c r="B57" s="26">
        <f>SUM(B58:B76)</f>
        <v>38922698</v>
      </c>
      <c r="C57" s="26">
        <f t="shared" ref="C57:D57" si="3">SUM(C58:C76)</f>
        <v>-3584511</v>
      </c>
      <c r="D57" s="26">
        <f t="shared" si="3"/>
        <v>35338187</v>
      </c>
    </row>
    <row r="58" spans="1:4" s="4" customFormat="1" ht="15.75" x14ac:dyDescent="0.25">
      <c r="A58" s="22" t="s">
        <v>22</v>
      </c>
      <c r="B58" s="27">
        <v>52488</v>
      </c>
      <c r="C58" s="27">
        <v>-2916</v>
      </c>
      <c r="D58" s="27">
        <f>B58+C58</f>
        <v>49572</v>
      </c>
    </row>
    <row r="59" spans="1:4" s="6" customFormat="1" ht="15.75" x14ac:dyDescent="0.25">
      <c r="A59" s="11" t="s">
        <v>50</v>
      </c>
      <c r="B59" s="27">
        <v>125000</v>
      </c>
      <c r="C59" s="27">
        <v>40000</v>
      </c>
      <c r="D59" s="27">
        <f t="shared" ref="D59:D60" si="4">B59+C59</f>
        <v>165000</v>
      </c>
    </row>
    <row r="60" spans="1:4" s="6" customFormat="1" ht="15.75" x14ac:dyDescent="0.25">
      <c r="A60" s="22" t="s">
        <v>6</v>
      </c>
      <c r="B60" s="27">
        <v>1790</v>
      </c>
      <c r="C60" s="27">
        <v>0</v>
      </c>
      <c r="D60" s="27">
        <f t="shared" si="4"/>
        <v>1790</v>
      </c>
    </row>
    <row r="61" spans="1:4" s="6" customFormat="1" ht="15.75" x14ac:dyDescent="0.25">
      <c r="A61" s="12" t="s">
        <v>12</v>
      </c>
      <c r="B61" s="27"/>
      <c r="C61" s="27"/>
      <c r="D61" s="27"/>
    </row>
    <row r="62" spans="1:4" s="6" customFormat="1" ht="15.75" x14ac:dyDescent="0.25">
      <c r="A62" s="12" t="s">
        <v>13</v>
      </c>
      <c r="B62" s="36"/>
      <c r="C62" s="36"/>
      <c r="D62" s="36"/>
    </row>
    <row r="63" spans="1:4" s="4" customFormat="1" ht="15.75" x14ac:dyDescent="0.25">
      <c r="A63" s="4" t="s">
        <v>16</v>
      </c>
      <c r="B63" s="27">
        <v>18030024</v>
      </c>
      <c r="C63" s="27">
        <v>392320</v>
      </c>
      <c r="D63" s="27">
        <f t="shared" ref="D63" si="5">B63+C63</f>
        <v>18422344</v>
      </c>
    </row>
    <row r="64" spans="1:4" s="4" customFormat="1" ht="15.75" x14ac:dyDescent="0.25">
      <c r="A64" s="12" t="s">
        <v>21</v>
      </c>
      <c r="B64" s="30"/>
      <c r="C64" s="30"/>
      <c r="D64" s="30"/>
    </row>
    <row r="65" spans="1:4" s="4" customFormat="1" ht="15.75" x14ac:dyDescent="0.25">
      <c r="A65" s="2" t="s">
        <v>20</v>
      </c>
      <c r="B65" s="27">
        <v>201254</v>
      </c>
      <c r="C65" s="27">
        <v>174000</v>
      </c>
      <c r="D65" s="27">
        <f t="shared" ref="D65" si="6">B65+C65</f>
        <v>375254</v>
      </c>
    </row>
    <row r="66" spans="1:4" s="4" customFormat="1" ht="15.75" x14ac:dyDescent="0.25">
      <c r="A66" s="12" t="s">
        <v>19</v>
      </c>
      <c r="B66" s="30"/>
      <c r="C66" s="30"/>
      <c r="D66" s="30"/>
    </row>
    <row r="67" spans="1:4" s="4" customFormat="1" ht="15.75" x14ac:dyDescent="0.25">
      <c r="A67" s="2" t="s">
        <v>14</v>
      </c>
      <c r="B67" s="27">
        <v>33440</v>
      </c>
      <c r="C67" s="27">
        <v>24920</v>
      </c>
      <c r="D67" s="27">
        <f t="shared" ref="D67" si="7">B67+C67</f>
        <v>58360</v>
      </c>
    </row>
    <row r="68" spans="1:4" s="4" customFormat="1" ht="15.75" x14ac:dyDescent="0.25">
      <c r="A68" s="12" t="s">
        <v>15</v>
      </c>
      <c r="B68" s="30"/>
      <c r="C68" s="30"/>
      <c r="D68" s="30"/>
    </row>
    <row r="69" spans="1:4" s="4" customFormat="1" ht="15.75" x14ac:dyDescent="0.25">
      <c r="A69" s="11" t="s">
        <v>23</v>
      </c>
      <c r="B69" s="30">
        <v>374520</v>
      </c>
      <c r="C69" s="30">
        <v>0</v>
      </c>
      <c r="D69" s="27">
        <f t="shared" ref="D69:D72" si="8">B69+C69</f>
        <v>374520</v>
      </c>
    </row>
    <row r="70" spans="1:4" s="4" customFormat="1" ht="15.75" x14ac:dyDescent="0.25">
      <c r="A70" s="11" t="s">
        <v>42</v>
      </c>
      <c r="B70" s="30">
        <v>41939</v>
      </c>
      <c r="C70" s="30">
        <v>13559</v>
      </c>
      <c r="D70" s="27">
        <f t="shared" si="8"/>
        <v>55498</v>
      </c>
    </row>
    <row r="71" spans="1:4" s="4" customFormat="1" ht="15.75" x14ac:dyDescent="0.25">
      <c r="A71" s="11" t="s">
        <v>43</v>
      </c>
      <c r="B71" s="30">
        <v>11828407</v>
      </c>
      <c r="C71" s="30">
        <v>-1006773</v>
      </c>
      <c r="D71" s="27">
        <f t="shared" si="8"/>
        <v>10821634</v>
      </c>
    </row>
    <row r="72" spans="1:4" s="4" customFormat="1" ht="15.75" x14ac:dyDescent="0.25">
      <c r="A72" s="11" t="s">
        <v>57</v>
      </c>
      <c r="B72" s="30">
        <v>8233836</v>
      </c>
      <c r="C72" s="30">
        <v>-3259550</v>
      </c>
      <c r="D72" s="27">
        <f t="shared" si="8"/>
        <v>4974286</v>
      </c>
    </row>
    <row r="73" spans="1:4" s="4" customFormat="1" ht="15.75" x14ac:dyDescent="0.25">
      <c r="A73" s="12" t="s">
        <v>58</v>
      </c>
      <c r="B73" s="30"/>
      <c r="C73" s="30"/>
      <c r="D73" s="30"/>
    </row>
    <row r="74" spans="1:4" s="4" customFormat="1" ht="15.75" x14ac:dyDescent="0.25">
      <c r="A74" s="48" t="s">
        <v>74</v>
      </c>
      <c r="B74" s="49">
        <v>0</v>
      </c>
      <c r="C74" s="49">
        <v>28824</v>
      </c>
      <c r="D74" s="49">
        <f t="shared" ref="D74" si="9">B74+C74</f>
        <v>28824</v>
      </c>
    </row>
    <row r="75" spans="1:4" s="4" customFormat="1" ht="15.75" x14ac:dyDescent="0.25">
      <c r="A75" s="50" t="s">
        <v>75</v>
      </c>
      <c r="B75" s="49"/>
      <c r="C75" s="49"/>
      <c r="D75" s="49"/>
    </row>
    <row r="76" spans="1:4" s="4" customFormat="1" ht="15.75" x14ac:dyDescent="0.25">
      <c r="A76" s="48" t="s">
        <v>76</v>
      </c>
      <c r="B76" s="49">
        <v>0</v>
      </c>
      <c r="C76" s="49">
        <v>11105</v>
      </c>
      <c r="D76" s="49">
        <f t="shared" ref="D76" si="10">B76+C76</f>
        <v>11105</v>
      </c>
    </row>
    <row r="77" spans="1:4" s="4" customFormat="1" ht="15.75" x14ac:dyDescent="0.25">
      <c r="A77" s="50" t="s">
        <v>89</v>
      </c>
      <c r="B77" s="49"/>
      <c r="C77" s="49"/>
      <c r="D77" s="49"/>
    </row>
    <row r="78" spans="1:4" s="6" customFormat="1" x14ac:dyDescent="0.2">
      <c r="B78" s="38"/>
      <c r="C78" s="38"/>
      <c r="D78" s="38"/>
    </row>
    <row r="79" spans="1:4" s="6" customFormat="1" x14ac:dyDescent="0.2">
      <c r="A79" s="54"/>
      <c r="B79" s="28"/>
      <c r="C79" s="28"/>
      <c r="D79" s="28"/>
    </row>
    <row r="80" spans="1:4" s="7" customFormat="1" ht="16.5" x14ac:dyDescent="0.25">
      <c r="A80" s="10" t="s">
        <v>65</v>
      </c>
      <c r="B80" s="26">
        <f>SUM(B81:B90)</f>
        <v>123742246</v>
      </c>
      <c r="C80" s="26">
        <f t="shared" ref="C80:D80" si="11">SUM(C81:C90)</f>
        <v>3146361</v>
      </c>
      <c r="D80" s="26">
        <f t="shared" si="11"/>
        <v>126888607</v>
      </c>
    </row>
    <row r="81" spans="1:4" s="4" customFormat="1" ht="15.75" x14ac:dyDescent="0.25">
      <c r="A81" s="3" t="s">
        <v>2</v>
      </c>
      <c r="B81" s="27">
        <v>70300004</v>
      </c>
      <c r="C81" s="27">
        <v>0</v>
      </c>
      <c r="D81" s="27">
        <f t="shared" ref="D81:D90" si="12">B81+C81</f>
        <v>70300004</v>
      </c>
    </row>
    <row r="82" spans="1:4" s="4" customFormat="1" ht="15.75" x14ac:dyDescent="0.25">
      <c r="A82" s="3" t="s">
        <v>4</v>
      </c>
      <c r="B82" s="27">
        <v>12264803</v>
      </c>
      <c r="C82" s="27">
        <v>28870</v>
      </c>
      <c r="D82" s="27">
        <f t="shared" si="12"/>
        <v>12293673</v>
      </c>
    </row>
    <row r="83" spans="1:4" s="4" customFormat="1" ht="15.75" x14ac:dyDescent="0.25">
      <c r="A83" s="3" t="s">
        <v>5</v>
      </c>
      <c r="B83" s="27">
        <v>13952120</v>
      </c>
      <c r="C83" s="27">
        <v>0</v>
      </c>
      <c r="D83" s="27">
        <f t="shared" si="12"/>
        <v>13952120</v>
      </c>
    </row>
    <row r="84" spans="1:4" s="4" customFormat="1" ht="15.75" x14ac:dyDescent="0.25">
      <c r="A84" s="9" t="s">
        <v>59</v>
      </c>
      <c r="B84" s="42">
        <v>23595550</v>
      </c>
      <c r="C84" s="42">
        <v>-595550</v>
      </c>
      <c r="D84" s="27">
        <f t="shared" si="12"/>
        <v>23000000</v>
      </c>
    </row>
    <row r="85" spans="1:4" s="4" customFormat="1" ht="15.75" x14ac:dyDescent="0.25">
      <c r="A85" s="9" t="s">
        <v>60</v>
      </c>
      <c r="B85" s="29">
        <v>3511209</v>
      </c>
      <c r="C85" s="29">
        <v>737354</v>
      </c>
      <c r="D85" s="27">
        <f t="shared" si="12"/>
        <v>4248563</v>
      </c>
    </row>
    <row r="86" spans="1:4" s="4" customFormat="1" ht="15.75" x14ac:dyDescent="0.25">
      <c r="A86" s="9" t="s">
        <v>61</v>
      </c>
      <c r="B86" s="29">
        <v>118560</v>
      </c>
      <c r="C86" s="29">
        <v>0</v>
      </c>
      <c r="D86" s="27">
        <f t="shared" si="12"/>
        <v>118560</v>
      </c>
    </row>
    <row r="87" spans="1:4" s="4" customFormat="1" ht="15.75" x14ac:dyDescent="0.25">
      <c r="A87" s="48" t="s">
        <v>74</v>
      </c>
      <c r="B87" s="49">
        <v>0</v>
      </c>
      <c r="C87" s="49">
        <v>7344</v>
      </c>
      <c r="D87" s="49">
        <f t="shared" si="12"/>
        <v>7344</v>
      </c>
    </row>
    <row r="88" spans="1:4" s="4" customFormat="1" ht="15.75" x14ac:dyDescent="0.25">
      <c r="A88" s="50" t="s">
        <v>75</v>
      </c>
      <c r="B88" s="49"/>
      <c r="C88" s="49"/>
      <c r="D88" s="49"/>
    </row>
    <row r="89" spans="1:4" s="4" customFormat="1" ht="15.75" x14ac:dyDescent="0.25">
      <c r="A89" s="9" t="s">
        <v>43</v>
      </c>
      <c r="B89" s="29">
        <v>0</v>
      </c>
      <c r="C89" s="29">
        <v>1990000</v>
      </c>
      <c r="D89" s="49">
        <f t="shared" si="12"/>
        <v>1990000</v>
      </c>
    </row>
    <row r="90" spans="1:4" s="4" customFormat="1" ht="15.75" x14ac:dyDescent="0.25">
      <c r="A90" s="9" t="s">
        <v>96</v>
      </c>
      <c r="B90" s="29">
        <v>0</v>
      </c>
      <c r="C90" s="29">
        <v>978343</v>
      </c>
      <c r="D90" s="27">
        <f t="shared" si="12"/>
        <v>978343</v>
      </c>
    </row>
    <row r="91" spans="1:4" s="6" customFormat="1" x14ac:dyDescent="0.2">
      <c r="A91" s="56"/>
      <c r="B91" s="28"/>
      <c r="C91" s="28"/>
      <c r="D91" s="28"/>
    </row>
    <row r="92" spans="1:4" s="6" customFormat="1" x14ac:dyDescent="0.2">
      <c r="A92" s="56"/>
      <c r="B92" s="28"/>
      <c r="C92" s="28"/>
      <c r="D92" s="28"/>
    </row>
    <row r="93" spans="1:4" s="4" customFormat="1" ht="16.5" x14ac:dyDescent="0.25">
      <c r="A93" s="10" t="s">
        <v>87</v>
      </c>
      <c r="B93" s="26">
        <f>B94</f>
        <v>0</v>
      </c>
      <c r="C93" s="26">
        <f t="shared" ref="C93:D93" si="13">C94</f>
        <v>3780</v>
      </c>
      <c r="D93" s="26">
        <f t="shared" si="13"/>
        <v>3780</v>
      </c>
    </row>
    <row r="94" spans="1:4" s="4" customFormat="1" ht="15.75" x14ac:dyDescent="0.25">
      <c r="A94" s="48" t="s">
        <v>74</v>
      </c>
      <c r="B94" s="49">
        <v>0</v>
      </c>
      <c r="C94" s="49">
        <v>3780</v>
      </c>
      <c r="D94" s="49">
        <f t="shared" ref="D94" si="14">B94+C94</f>
        <v>3780</v>
      </c>
    </row>
    <row r="95" spans="1:4" s="4" customFormat="1" ht="15.75" x14ac:dyDescent="0.25">
      <c r="A95" s="50" t="s">
        <v>75</v>
      </c>
      <c r="B95" s="49"/>
      <c r="C95" s="49"/>
      <c r="D95" s="49"/>
    </row>
    <row r="96" spans="1:4" s="6" customFormat="1" x14ac:dyDescent="0.2">
      <c r="A96" s="56"/>
      <c r="B96" s="28"/>
      <c r="C96" s="28"/>
      <c r="D96" s="28"/>
    </row>
    <row r="97" spans="1:4" s="6" customFormat="1" x14ac:dyDescent="0.2">
      <c r="A97" s="56"/>
      <c r="B97" s="28"/>
      <c r="C97" s="28"/>
      <c r="D97" s="28"/>
    </row>
    <row r="98" spans="1:4" s="4" customFormat="1" ht="16.5" x14ac:dyDescent="0.25">
      <c r="A98" s="10" t="s">
        <v>80</v>
      </c>
      <c r="B98" s="26">
        <f>B99+B101+B102</f>
        <v>0</v>
      </c>
      <c r="C98" s="26">
        <f t="shared" ref="C98:D98" si="15">C99+C101+C102</f>
        <v>393169</v>
      </c>
      <c r="D98" s="26">
        <f t="shared" si="15"/>
        <v>393169</v>
      </c>
    </row>
    <row r="99" spans="1:4" s="4" customFormat="1" ht="15.75" x14ac:dyDescent="0.25">
      <c r="A99" s="48" t="s">
        <v>74</v>
      </c>
      <c r="B99" s="49">
        <v>0</v>
      </c>
      <c r="C99" s="49">
        <v>18862</v>
      </c>
      <c r="D99" s="49">
        <f t="shared" ref="D99:D102" si="16">B99+C99</f>
        <v>18862</v>
      </c>
    </row>
    <row r="100" spans="1:4" s="4" customFormat="1" ht="15.75" x14ac:dyDescent="0.25">
      <c r="A100" s="50" t="s">
        <v>75</v>
      </c>
      <c r="B100" s="49"/>
      <c r="C100" s="49"/>
      <c r="D100" s="49"/>
    </row>
    <row r="101" spans="1:4" s="4" customFormat="1" ht="15.75" x14ac:dyDescent="0.25">
      <c r="A101" s="48" t="s">
        <v>81</v>
      </c>
      <c r="B101" s="49">
        <v>0</v>
      </c>
      <c r="C101" s="49">
        <v>200307</v>
      </c>
      <c r="D101" s="49">
        <f t="shared" si="16"/>
        <v>200307</v>
      </c>
    </row>
    <row r="102" spans="1:4" s="4" customFormat="1" ht="15.75" x14ac:dyDescent="0.25">
      <c r="A102" s="48" t="s">
        <v>97</v>
      </c>
      <c r="B102" s="49">
        <v>0</v>
      </c>
      <c r="C102" s="49">
        <v>174000</v>
      </c>
      <c r="D102" s="49">
        <f t="shared" si="16"/>
        <v>174000</v>
      </c>
    </row>
    <row r="103" spans="1:4" s="4" customFormat="1" ht="15.75" x14ac:dyDescent="0.25">
      <c r="A103" s="50" t="s">
        <v>82</v>
      </c>
      <c r="B103" s="49"/>
      <c r="C103" s="49"/>
      <c r="D103" s="49"/>
    </row>
    <row r="104" spans="1:4" s="6" customFormat="1" x14ac:dyDescent="0.2">
      <c r="A104" s="55"/>
      <c r="B104" s="38"/>
      <c r="C104" s="38"/>
      <c r="D104" s="38"/>
    </row>
    <row r="105" spans="1:4" s="6" customFormat="1" x14ac:dyDescent="0.2">
      <c r="A105" s="55"/>
      <c r="B105" s="38"/>
      <c r="C105" s="38"/>
      <c r="D105" s="38"/>
    </row>
    <row r="106" spans="1:4" s="4" customFormat="1" ht="16.5" x14ac:dyDescent="0.25">
      <c r="A106" s="10" t="s">
        <v>84</v>
      </c>
      <c r="B106" s="26">
        <f>B107</f>
        <v>0</v>
      </c>
      <c r="C106" s="26">
        <f t="shared" ref="C106:D106" si="17">C107</f>
        <v>2338</v>
      </c>
      <c r="D106" s="26">
        <f t="shared" si="17"/>
        <v>2338</v>
      </c>
    </row>
    <row r="107" spans="1:4" s="4" customFormat="1" ht="15.75" x14ac:dyDescent="0.25">
      <c r="A107" s="48" t="s">
        <v>81</v>
      </c>
      <c r="B107" s="49">
        <v>0</v>
      </c>
      <c r="C107" s="49">
        <v>2338</v>
      </c>
      <c r="D107" s="49">
        <f t="shared" ref="D107" si="18">B107+C107</f>
        <v>2338</v>
      </c>
    </row>
    <row r="108" spans="1:4" s="6" customFormat="1" x14ac:dyDescent="0.2">
      <c r="A108" s="56"/>
      <c r="B108" s="28"/>
      <c r="C108" s="28"/>
      <c r="D108" s="28"/>
    </row>
    <row r="109" spans="1:4" s="6" customFormat="1" x14ac:dyDescent="0.2">
      <c r="A109" s="56"/>
      <c r="B109" s="28"/>
      <c r="C109" s="28"/>
      <c r="D109" s="28"/>
    </row>
    <row r="110" spans="1:4" s="4" customFormat="1" ht="16.5" x14ac:dyDescent="0.25">
      <c r="A110" s="10" t="s">
        <v>66</v>
      </c>
      <c r="B110" s="26">
        <f>SUM(B111:B114)</f>
        <v>20912</v>
      </c>
      <c r="C110" s="26">
        <f t="shared" ref="C110:D110" si="19">SUM(C111:C114)</f>
        <v>99335</v>
      </c>
      <c r="D110" s="26">
        <f t="shared" si="19"/>
        <v>120247</v>
      </c>
    </row>
    <row r="111" spans="1:4" s="6" customFormat="1" ht="15.75" x14ac:dyDescent="0.25">
      <c r="A111" s="3" t="s">
        <v>17</v>
      </c>
      <c r="B111" s="27">
        <v>20912</v>
      </c>
      <c r="C111" s="27">
        <v>2730</v>
      </c>
      <c r="D111" s="27">
        <f t="shared" ref="D111:D114" si="20">B111+C111</f>
        <v>23642</v>
      </c>
    </row>
    <row r="112" spans="1:4" s="4" customFormat="1" ht="15.75" x14ac:dyDescent="0.25">
      <c r="A112" s="48" t="s">
        <v>81</v>
      </c>
      <c r="B112" s="49">
        <v>0</v>
      </c>
      <c r="C112" s="49">
        <v>2886</v>
      </c>
      <c r="D112" s="49">
        <f t="shared" si="20"/>
        <v>2886</v>
      </c>
    </row>
    <row r="113" spans="1:4" s="4" customFormat="1" ht="15.75" x14ac:dyDescent="0.25">
      <c r="A113" s="2" t="s">
        <v>85</v>
      </c>
      <c r="B113" s="27">
        <v>0</v>
      </c>
      <c r="C113" s="27">
        <v>20019</v>
      </c>
      <c r="D113" s="49">
        <f t="shared" si="20"/>
        <v>20019</v>
      </c>
    </row>
    <row r="114" spans="1:4" s="4" customFormat="1" ht="15.75" x14ac:dyDescent="0.25">
      <c r="A114" s="2" t="s">
        <v>86</v>
      </c>
      <c r="B114" s="27">
        <v>0</v>
      </c>
      <c r="C114" s="27">
        <v>73700</v>
      </c>
      <c r="D114" s="49">
        <f t="shared" si="20"/>
        <v>73700</v>
      </c>
    </row>
    <row r="115" spans="1:4" s="6" customFormat="1" x14ac:dyDescent="0.2">
      <c r="A115" s="56"/>
      <c r="B115" s="28"/>
      <c r="C115" s="28"/>
      <c r="D115" s="28"/>
    </row>
    <row r="116" spans="1:4" s="6" customFormat="1" x14ac:dyDescent="0.2">
      <c r="A116" s="56"/>
      <c r="B116" s="28"/>
      <c r="C116" s="28"/>
      <c r="D116" s="28"/>
    </row>
    <row r="117" spans="1:4" s="4" customFormat="1" ht="16.5" x14ac:dyDescent="0.25">
      <c r="A117" s="10" t="s">
        <v>88</v>
      </c>
      <c r="B117" s="26">
        <f>B118</f>
        <v>0</v>
      </c>
      <c r="C117" s="26">
        <f t="shared" ref="C117:D117" si="21">C118</f>
        <v>8999</v>
      </c>
      <c r="D117" s="26">
        <f t="shared" si="21"/>
        <v>8999</v>
      </c>
    </row>
    <row r="118" spans="1:4" s="4" customFormat="1" ht="15.75" x14ac:dyDescent="0.25">
      <c r="A118" s="48" t="s">
        <v>95</v>
      </c>
      <c r="B118" s="49">
        <v>0</v>
      </c>
      <c r="C118" s="49">
        <v>8999</v>
      </c>
      <c r="D118" s="49">
        <f t="shared" ref="D118" si="22">B118+C118</f>
        <v>8999</v>
      </c>
    </row>
    <row r="119" spans="1:4" s="6" customFormat="1" x14ac:dyDescent="0.2">
      <c r="A119" s="56"/>
      <c r="B119" s="28"/>
      <c r="C119" s="28"/>
      <c r="D119" s="28"/>
    </row>
    <row r="120" spans="1:4" s="6" customFormat="1" x14ac:dyDescent="0.2">
      <c r="A120" s="56"/>
      <c r="B120" s="28"/>
      <c r="C120" s="28"/>
      <c r="D120" s="28"/>
    </row>
    <row r="121" spans="1:4" s="4" customFormat="1" ht="16.5" x14ac:dyDescent="0.25">
      <c r="A121" s="10" t="s">
        <v>67</v>
      </c>
      <c r="B121" s="26">
        <f>SUM(B122:B122)</f>
        <v>986333</v>
      </c>
      <c r="C121" s="26">
        <f t="shared" ref="C121:D121" si="23">SUM(C122:C122)</f>
        <v>36000</v>
      </c>
      <c r="D121" s="26">
        <f t="shared" si="23"/>
        <v>1022333</v>
      </c>
    </row>
    <row r="122" spans="1:4" s="6" customFormat="1" ht="15.75" x14ac:dyDescent="0.25">
      <c r="A122" s="3" t="s">
        <v>41</v>
      </c>
      <c r="B122" s="27">
        <v>986333</v>
      </c>
      <c r="C122" s="27">
        <v>36000</v>
      </c>
      <c r="D122" s="27">
        <f t="shared" ref="D122" si="24">B122+C122</f>
        <v>1022333</v>
      </c>
    </row>
    <row r="123" spans="1:4" s="6" customFormat="1" x14ac:dyDescent="0.2">
      <c r="B123" s="28"/>
      <c r="C123" s="28"/>
      <c r="D123" s="28"/>
    </row>
    <row r="124" spans="1:4" s="6" customFormat="1" x14ac:dyDescent="0.2">
      <c r="B124" s="28"/>
      <c r="C124" s="28"/>
      <c r="D124" s="28"/>
    </row>
    <row r="125" spans="1:4" s="4" customFormat="1" ht="16.5" x14ac:dyDescent="0.25">
      <c r="A125" s="10" t="s">
        <v>68</v>
      </c>
      <c r="B125" s="26">
        <f>SUM(B126:B128)</f>
        <v>54309</v>
      </c>
      <c r="C125" s="26">
        <f t="shared" ref="C125:D125" si="25">SUM(C126:C128)</f>
        <v>0</v>
      </c>
      <c r="D125" s="26">
        <f t="shared" si="25"/>
        <v>54309</v>
      </c>
    </row>
    <row r="126" spans="1:4" s="4" customFormat="1" ht="15.75" x14ac:dyDescent="0.25">
      <c r="A126" s="22" t="s">
        <v>45</v>
      </c>
      <c r="B126" s="27">
        <v>36300</v>
      </c>
      <c r="C126" s="27">
        <v>0</v>
      </c>
      <c r="D126" s="27">
        <f t="shared" ref="D126" si="26">B126+C126</f>
        <v>36300</v>
      </c>
    </row>
    <row r="127" spans="1:4" s="4" customFormat="1" ht="15.75" x14ac:dyDescent="0.25">
      <c r="A127" s="12" t="s">
        <v>46</v>
      </c>
      <c r="B127" s="27"/>
      <c r="C127" s="27"/>
      <c r="D127" s="27"/>
    </row>
    <row r="128" spans="1:4" s="4" customFormat="1" ht="15.75" x14ac:dyDescent="0.25">
      <c r="A128" s="22" t="s">
        <v>47</v>
      </c>
      <c r="B128" s="27">
        <v>18009</v>
      </c>
      <c r="C128" s="27">
        <v>0</v>
      </c>
      <c r="D128" s="27">
        <f t="shared" ref="D128" si="27">B128+C128</f>
        <v>18009</v>
      </c>
    </row>
    <row r="129" spans="1:4" s="4" customFormat="1" ht="15.75" x14ac:dyDescent="0.25">
      <c r="A129" s="12" t="s">
        <v>48</v>
      </c>
      <c r="B129" s="27"/>
      <c r="C129" s="27"/>
      <c r="D129" s="27"/>
    </row>
    <row r="130" spans="1:4" s="6" customFormat="1" x14ac:dyDescent="0.2">
      <c r="B130" s="28"/>
      <c r="C130" s="28"/>
      <c r="D130" s="28"/>
    </row>
    <row r="131" spans="1:4" s="6" customFormat="1" x14ac:dyDescent="0.2">
      <c r="B131" s="28"/>
      <c r="C131" s="28"/>
      <c r="D131" s="28"/>
    </row>
    <row r="132" spans="1:4" s="4" customFormat="1" ht="16.5" x14ac:dyDescent="0.25">
      <c r="A132" s="10" t="s">
        <v>83</v>
      </c>
      <c r="B132" s="26">
        <f>B133</f>
        <v>0</v>
      </c>
      <c r="C132" s="26">
        <f t="shared" ref="C132:D132" si="28">C133</f>
        <v>840</v>
      </c>
      <c r="D132" s="26">
        <f t="shared" si="28"/>
        <v>840</v>
      </c>
    </row>
    <row r="133" spans="1:4" s="4" customFormat="1" ht="15.75" x14ac:dyDescent="0.25">
      <c r="A133" s="48" t="s">
        <v>74</v>
      </c>
      <c r="B133" s="49">
        <v>0</v>
      </c>
      <c r="C133" s="49">
        <v>840</v>
      </c>
      <c r="D133" s="49">
        <f t="shared" ref="D133" si="29">B133+C133</f>
        <v>840</v>
      </c>
    </row>
    <row r="134" spans="1:4" s="4" customFormat="1" ht="15.75" x14ac:dyDescent="0.25">
      <c r="A134" s="50" t="s">
        <v>75</v>
      </c>
      <c r="B134" s="49"/>
      <c r="C134" s="49"/>
      <c r="D134" s="49"/>
    </row>
    <row r="135" spans="1:4" s="6" customFormat="1" x14ac:dyDescent="0.2">
      <c r="B135" s="28"/>
      <c r="C135" s="28"/>
      <c r="D135" s="28"/>
    </row>
    <row r="136" spans="1:4" s="6" customFormat="1" x14ac:dyDescent="0.2">
      <c r="B136" s="28"/>
      <c r="C136" s="28"/>
      <c r="D136" s="28"/>
    </row>
    <row r="137" spans="1:4" s="6" customFormat="1" x14ac:dyDescent="0.2">
      <c r="B137" s="28"/>
      <c r="C137" s="28"/>
      <c r="D137" s="28"/>
    </row>
    <row r="138" spans="1:4" s="6" customFormat="1" ht="16.5" x14ac:dyDescent="0.25">
      <c r="A138" s="23" t="s">
        <v>37</v>
      </c>
      <c r="B138" s="37"/>
      <c r="C138" s="37"/>
      <c r="D138" s="37" t="s">
        <v>54</v>
      </c>
    </row>
    <row r="139" spans="1:4" s="6" customFormat="1" x14ac:dyDescent="0.2">
      <c r="B139" s="36"/>
    </row>
    <row r="140" spans="1:4" s="6" customFormat="1" x14ac:dyDescent="0.2">
      <c r="B140" s="36"/>
    </row>
    <row r="141" spans="1:4" s="6" customFormat="1" x14ac:dyDescent="0.2">
      <c r="B141" s="36"/>
    </row>
    <row r="142" spans="1:4" s="6" customFormat="1" x14ac:dyDescent="0.2">
      <c r="B142" s="36"/>
    </row>
    <row r="143" spans="1:4" s="6" customFormat="1" x14ac:dyDescent="0.2">
      <c r="B143" s="36"/>
    </row>
    <row r="144" spans="1:4" s="6" customFormat="1" x14ac:dyDescent="0.2">
      <c r="B144" s="36"/>
    </row>
    <row r="145" spans="2:2" s="6" customFormat="1" x14ac:dyDescent="0.2">
      <c r="B145" s="36"/>
    </row>
    <row r="146" spans="2:2" s="6" customFormat="1" x14ac:dyDescent="0.2">
      <c r="B146" s="36"/>
    </row>
    <row r="147" spans="2:2" s="6" customFormat="1" x14ac:dyDescent="0.2">
      <c r="B147" s="36"/>
    </row>
    <row r="148" spans="2:2" s="6" customFormat="1" x14ac:dyDescent="0.2">
      <c r="B148" s="36"/>
    </row>
    <row r="149" spans="2:2" s="6" customFormat="1" x14ac:dyDescent="0.2">
      <c r="B149" s="36"/>
    </row>
    <row r="150" spans="2:2" s="6" customFormat="1" x14ac:dyDescent="0.2">
      <c r="B150" s="36"/>
    </row>
    <row r="151" spans="2:2" s="6" customFormat="1" x14ac:dyDescent="0.2">
      <c r="B151" s="36"/>
    </row>
    <row r="152" spans="2:2" s="6" customFormat="1" x14ac:dyDescent="0.2">
      <c r="B152" s="36"/>
    </row>
    <row r="153" spans="2:2" s="6" customFormat="1" x14ac:dyDescent="0.2">
      <c r="B153" s="36"/>
    </row>
    <row r="154" spans="2:2" s="6" customFormat="1" x14ac:dyDescent="0.2">
      <c r="B154" s="36"/>
    </row>
    <row r="155" spans="2:2" s="6" customFormat="1" x14ac:dyDescent="0.2">
      <c r="B155" s="36"/>
    </row>
    <row r="156" spans="2:2" s="6" customFormat="1" x14ac:dyDescent="0.2">
      <c r="B156" s="36"/>
    </row>
    <row r="157" spans="2:2" s="6" customFormat="1" x14ac:dyDescent="0.2">
      <c r="B157" s="36"/>
    </row>
    <row r="158" spans="2:2" s="6" customFormat="1" x14ac:dyDescent="0.2">
      <c r="B158" s="36"/>
    </row>
    <row r="159" spans="2:2" s="6" customFormat="1" x14ac:dyDescent="0.2">
      <c r="B159" s="36"/>
    </row>
    <row r="160" spans="2:2" s="6" customFormat="1" x14ac:dyDescent="0.2">
      <c r="B160" s="36"/>
    </row>
    <row r="161" spans="2:2" s="6" customFormat="1" x14ac:dyDescent="0.2">
      <c r="B161" s="36"/>
    </row>
    <row r="162" spans="2:2" s="6" customFormat="1" x14ac:dyDescent="0.2">
      <c r="B162" s="36"/>
    </row>
    <row r="163" spans="2:2" s="6" customFormat="1" x14ac:dyDescent="0.2">
      <c r="B163" s="36"/>
    </row>
    <row r="164" spans="2:2" s="6" customFormat="1" x14ac:dyDescent="0.2">
      <c r="B164" s="36"/>
    </row>
    <row r="165" spans="2:2" s="6" customFormat="1" x14ac:dyDescent="0.2">
      <c r="B165" s="36"/>
    </row>
    <row r="166" spans="2:2" s="6" customFormat="1" x14ac:dyDescent="0.2">
      <c r="B166" s="36"/>
    </row>
    <row r="167" spans="2:2" s="6" customFormat="1" x14ac:dyDescent="0.2">
      <c r="B167" s="36"/>
    </row>
    <row r="168" spans="2:2" s="6" customFormat="1" x14ac:dyDescent="0.2">
      <c r="B168" s="36"/>
    </row>
    <row r="169" spans="2:2" s="6" customFormat="1" x14ac:dyDescent="0.2">
      <c r="B169" s="36"/>
    </row>
    <row r="170" spans="2:2" s="6" customFormat="1" x14ac:dyDescent="0.2">
      <c r="B170" s="36"/>
    </row>
    <row r="171" spans="2:2" s="6" customFormat="1" x14ac:dyDescent="0.2">
      <c r="B171" s="36"/>
    </row>
    <row r="172" spans="2:2" s="6" customFormat="1" x14ac:dyDescent="0.2">
      <c r="B172" s="36"/>
    </row>
    <row r="173" spans="2:2" s="6" customFormat="1" x14ac:dyDescent="0.2">
      <c r="B173" s="36"/>
    </row>
    <row r="174" spans="2:2" s="6" customFormat="1" x14ac:dyDescent="0.2">
      <c r="B174" s="36"/>
    </row>
    <row r="175" spans="2:2" s="6" customFormat="1" x14ac:dyDescent="0.2">
      <c r="B175" s="36"/>
    </row>
    <row r="176" spans="2:2" s="6" customFormat="1" x14ac:dyDescent="0.2">
      <c r="B176" s="36"/>
    </row>
    <row r="177" spans="2:2" s="6" customFormat="1" x14ac:dyDescent="0.2">
      <c r="B177" s="36"/>
    </row>
    <row r="178" spans="2:2" s="6" customFormat="1" x14ac:dyDescent="0.2">
      <c r="B178" s="36"/>
    </row>
    <row r="179" spans="2:2" s="6" customFormat="1" x14ac:dyDescent="0.2">
      <c r="B179" s="36"/>
    </row>
    <row r="180" spans="2:2" s="6" customFormat="1" x14ac:dyDescent="0.2">
      <c r="B180" s="36"/>
    </row>
    <row r="181" spans="2:2" s="6" customFormat="1" x14ac:dyDescent="0.2">
      <c r="B181" s="36"/>
    </row>
    <row r="182" spans="2:2" s="6" customFormat="1" x14ac:dyDescent="0.2">
      <c r="B182" s="36"/>
    </row>
    <row r="183" spans="2:2" s="6" customFormat="1" x14ac:dyDescent="0.2">
      <c r="B183" s="36"/>
    </row>
    <row r="184" spans="2:2" s="6" customFormat="1" x14ac:dyDescent="0.2">
      <c r="B184" s="36"/>
    </row>
    <row r="185" spans="2:2" s="6" customFormat="1" x14ac:dyDescent="0.2">
      <c r="B185" s="36"/>
    </row>
    <row r="186" spans="2:2" s="6" customFormat="1" x14ac:dyDescent="0.2">
      <c r="B186" s="36"/>
    </row>
    <row r="187" spans="2:2" s="6" customFormat="1" x14ac:dyDescent="0.2">
      <c r="B187" s="36"/>
    </row>
    <row r="188" spans="2:2" s="6" customFormat="1" x14ac:dyDescent="0.2">
      <c r="B188" s="36"/>
    </row>
    <row r="189" spans="2:2" s="6" customFormat="1" x14ac:dyDescent="0.2">
      <c r="B189" s="36"/>
    </row>
    <row r="190" spans="2:2" s="6" customFormat="1" x14ac:dyDescent="0.2">
      <c r="B190" s="36"/>
    </row>
    <row r="191" spans="2:2" s="6" customFormat="1" x14ac:dyDescent="0.2">
      <c r="B191" s="36"/>
    </row>
    <row r="192" spans="2:2" s="6" customFormat="1" x14ac:dyDescent="0.2">
      <c r="B192" s="36"/>
    </row>
    <row r="193" spans="2:2" s="6" customFormat="1" x14ac:dyDescent="0.2">
      <c r="B193" s="36"/>
    </row>
    <row r="194" spans="2:2" s="6" customFormat="1" x14ac:dyDescent="0.2">
      <c r="B194" s="36"/>
    </row>
    <row r="195" spans="2:2" s="6" customFormat="1" x14ac:dyDescent="0.2">
      <c r="B195" s="36"/>
    </row>
    <row r="196" spans="2:2" s="6" customFormat="1" x14ac:dyDescent="0.2">
      <c r="B196" s="36"/>
    </row>
    <row r="197" spans="2:2" s="6" customFormat="1" x14ac:dyDescent="0.2">
      <c r="B197" s="36"/>
    </row>
    <row r="198" spans="2:2" s="6" customFormat="1" x14ac:dyDescent="0.2">
      <c r="B198" s="36"/>
    </row>
    <row r="199" spans="2:2" s="6" customFormat="1" x14ac:dyDescent="0.2">
      <c r="B199" s="36"/>
    </row>
    <row r="200" spans="2:2" s="6" customFormat="1" x14ac:dyDescent="0.2">
      <c r="B200" s="36"/>
    </row>
    <row r="201" spans="2:2" s="6" customFormat="1" x14ac:dyDescent="0.2">
      <c r="B201" s="36"/>
    </row>
    <row r="202" spans="2:2" s="6" customFormat="1" x14ac:dyDescent="0.2">
      <c r="B202" s="36"/>
    </row>
    <row r="203" spans="2:2" s="6" customFormat="1" x14ac:dyDescent="0.2">
      <c r="B203" s="36"/>
    </row>
    <row r="204" spans="2:2" s="6" customFormat="1" x14ac:dyDescent="0.2">
      <c r="B204" s="36"/>
    </row>
    <row r="205" spans="2:2" s="6" customFormat="1" x14ac:dyDescent="0.2">
      <c r="B205" s="36"/>
    </row>
  </sheetData>
  <mergeCells count="1">
    <mergeCell ref="A10:D10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65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5 pielikums</vt:lpstr>
      <vt:lpstr>'5 pielikums'!Drukas_apgabals</vt:lpstr>
      <vt:lpstr>'5 pielikums'!Drukāt_virsrakstus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 Sujeta</dc:creator>
  <cp:keywords/>
  <dc:description/>
  <cp:lastModifiedBy>Regīna Veide</cp:lastModifiedBy>
  <cp:lastPrinted>2024-11-21T13:56:13Z</cp:lastPrinted>
  <dcterms:created xsi:type="dcterms:W3CDTF">1998-03-21T09:13:21Z</dcterms:created>
  <dcterms:modified xsi:type="dcterms:W3CDTF">2024-11-22T06:26:29Z</dcterms:modified>
  <cp:category/>
</cp:coreProperties>
</file>