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am.riga.lv/webdav/wordstorage/"/>
    </mc:Choice>
  </mc:AlternateContent>
  <bookViews>
    <workbookView xWindow="-110" yWindow="-110" windowWidth="19420" windowHeight="10420" activeTab="0"/>
  </bookViews>
  <sheets>
    <sheet name="7.piel" sheetId="1" r:id="rId3"/>
  </sheets>
  <definedNames>
    <definedName name="_xlnm.Print_Titles" localSheetId="0">'7.piel'!$11:$14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" i="1" l="1"/>
</calcChain>
</file>

<file path=xl/sharedStrings.xml><?xml version="1.0" encoding="utf-8"?>
<sst xmlns="http://schemas.openxmlformats.org/spreadsheetml/2006/main" count="577" uniqueCount="326">
  <si>
    <t>Funkciju</t>
  </si>
  <si>
    <t>Objekta nosaukums</t>
  </si>
  <si>
    <t>klasifikā-</t>
  </si>
  <si>
    <t>plāns</t>
  </si>
  <si>
    <t>(euro)</t>
  </si>
  <si>
    <t>03.110</t>
  </si>
  <si>
    <t>Rīgas pilsētas videonovērošanas sistēmas attīstība</t>
  </si>
  <si>
    <t>Rīgas pašvaldības policija</t>
  </si>
  <si>
    <t>04.510</t>
  </si>
  <si>
    <t>Īpašuma departaments</t>
  </si>
  <si>
    <t>08.290</t>
  </si>
  <si>
    <t>10.200</t>
  </si>
  <si>
    <t>KOPĀ</t>
  </si>
  <si>
    <t>dotācija</t>
  </si>
  <si>
    <t>09.100</t>
  </si>
  <si>
    <t>Brasas tilta pārbūve</t>
  </si>
  <si>
    <t>09.219</t>
  </si>
  <si>
    <t>06.600</t>
  </si>
  <si>
    <t>08.240</t>
  </si>
  <si>
    <t xml:space="preserve">Veloceļa "Centrs - Ziepniekkalns" izbūve </t>
  </si>
  <si>
    <t>Veloceļa "Imanta - Daugavgrīva" izbūve</t>
  </si>
  <si>
    <t>Būvuzraudzībai, autoruzraudzībai un citiem ar investīciju</t>
  </si>
  <si>
    <t>Mājokļu un vides departaments</t>
  </si>
  <si>
    <t xml:space="preserve">projektu realizāciju saistītiem izdevumiem </t>
  </si>
  <si>
    <t xml:space="preserve">Austrumu maģistrāles posma Ieriķu iela-Vietalvas iela </t>
  </si>
  <si>
    <t>Pilsētas attīstības departaments</t>
  </si>
  <si>
    <t>cijas</t>
  </si>
  <si>
    <t xml:space="preserve"> kods</t>
  </si>
  <si>
    <t>Būvniecības ieceru dokumentācijas izstrāde un projektēšana</t>
  </si>
  <si>
    <t>centrā "Gaiļezers" Hipokrāta ielā 6</t>
  </si>
  <si>
    <t>Rīgas pašvaldības policijas ēkas Lēdurgas ielā 26 projektēšana</t>
  </si>
  <si>
    <t>Ģertrūdes ielas seguma rekonstrukcija</t>
  </si>
  <si>
    <t>Dandāles ielas rekonstrukcija</t>
  </si>
  <si>
    <t>Jaunciema dabas lieguma infrastruktūras izbūves projektēšana</t>
  </si>
  <si>
    <t>Glābšanas stacijas posteņa Vakarbuļļu peldvietā projektēšana</t>
  </si>
  <si>
    <t>Jorģa Zemitāna tilta būvprojekta izstrāde</t>
  </si>
  <si>
    <t>Laivu ielas un jaunas ielas izbūve Lucavsalā</t>
  </si>
  <si>
    <t xml:space="preserve">Sarkandaugavas apkaimes kultūras un dabas mantojuma </t>
  </si>
  <si>
    <t xml:space="preserve">Esplanādes parka celiņu seguma būvniecības dokumentācijas </t>
  </si>
  <si>
    <t>izstrāde</t>
  </si>
  <si>
    <t>Jaunas pirmsskolas izglītības iestādes ēkas Dignājas ielā</t>
  </si>
  <si>
    <t>būvprojekta izstrāde</t>
  </si>
  <si>
    <t xml:space="preserve">Izlases veida atjaunošanas darbi Rīgas sociālās aprūpes </t>
  </si>
  <si>
    <t>Zolitūdes traģēdijas piemiņas vietas būvprojekta izstrāde</t>
  </si>
  <si>
    <t xml:space="preserve">Jumtu nomaiņa Bērnu un jauniešu centra "Laimīte" ēkām </t>
  </si>
  <si>
    <t>09.510</t>
  </si>
  <si>
    <t>projektēšana</t>
  </si>
  <si>
    <t>Rīgas valstspilsētas pašvaldības konsolidētā investīciju programma 2023. gadam</t>
  </si>
  <si>
    <t>06.400</t>
  </si>
  <si>
    <t>Apgaismojuma projektēšana Ēbelmuižas parka teritorijā</t>
  </si>
  <si>
    <t>Apgaismojuma projektēšana Nordeķu parka teritorijā</t>
  </si>
  <si>
    <t>2023. gada</t>
  </si>
  <si>
    <t xml:space="preserve">t.sk. 
</t>
  </si>
  <si>
    <t xml:space="preserve">Mārupītes mežaparka plānojuma infrastruktūras izbūves </t>
  </si>
  <si>
    <t>7. pielikums</t>
  </si>
  <si>
    <t>Vecāķu prospektā 82 un Vecāķu prospektā 82A</t>
  </si>
  <si>
    <t>Rīgas domes 2023. gada 25. janvāra</t>
  </si>
  <si>
    <t>saistošajiem noteikumiem Nr. RD-23-186-sn</t>
  </si>
  <si>
    <t>PVM</t>
  </si>
  <si>
    <t>ID</t>
  </si>
  <si>
    <t>AP2027</t>
  </si>
  <si>
    <t>prioritāte</t>
  </si>
  <si>
    <t>P06</t>
  </si>
  <si>
    <t>P07</t>
  </si>
  <si>
    <t>P01</t>
  </si>
  <si>
    <t>P08</t>
  </si>
  <si>
    <t>P09</t>
  </si>
  <si>
    <t>P02</t>
  </si>
  <si>
    <t>P03</t>
  </si>
  <si>
    <t>P04</t>
  </si>
  <si>
    <t>Rīgas attīstības programmā 2022. - 2027. gadam noteiktie galvenie attīstības virzieni (prioritātes):</t>
  </si>
  <si>
    <t>Ērta un videi draudzīga pārvietošanās pilsētā</t>
  </si>
  <si>
    <t>Dzīves kvalitāti veicinoša pilsētvide</t>
  </si>
  <si>
    <t>Laba vides kvalitāte un noturīga pilsētas ekosistēma klimata pārmaiņu mazināšanai</t>
  </si>
  <si>
    <t>Kvalitatīva un pieejama izglītība</t>
  </si>
  <si>
    <t>P05</t>
  </si>
  <si>
    <t>Daudzveidīgu un kvalitatīvu mājokļu pieejamība</t>
  </si>
  <si>
    <t>Mūsdienīga un atvērta pilsētas pārvaldība</t>
  </si>
  <si>
    <t>Veselīga, sociāli iekļaujoša un atbalstoša pilsēta</t>
  </si>
  <si>
    <t>Konkurētspējīga pilsēta ar inovatīvu ekonomiku</t>
  </si>
  <si>
    <t>Daudzveidīga un autentiska kultūrvide</t>
  </si>
  <si>
    <t>Rīgas domes priekšsēdētājs</t>
  </si>
  <si>
    <t>APS0119.02</t>
  </si>
  <si>
    <t>APS0400.01</t>
  </si>
  <si>
    <t>Galvenais 
izpildītājs</t>
  </si>
  <si>
    <t>APS0400.03</t>
  </si>
  <si>
    <t>APS0415.01</t>
  </si>
  <si>
    <t>APS0415.03</t>
  </si>
  <si>
    <t>APS0413</t>
  </si>
  <si>
    <t>APS0590.02</t>
  </si>
  <si>
    <t>APS0910</t>
  </si>
  <si>
    <t>APS0626</t>
  </si>
  <si>
    <t>APS0413.02</t>
  </si>
  <si>
    <t>APS0965.01</t>
  </si>
  <si>
    <t>APS0136.01</t>
  </si>
  <si>
    <t>APS1166.01</t>
  </si>
  <si>
    <t>APS0647.01</t>
  </si>
  <si>
    <t>APS0927</t>
  </si>
  <si>
    <t>APS1325</t>
  </si>
  <si>
    <t>APS0117</t>
  </si>
  <si>
    <t>aizņēmums/</t>
  </si>
  <si>
    <t>grants</t>
  </si>
  <si>
    <t xml:space="preserve">Veloinfrastruktūras ierīkošana apkaimēs ar satiksmes </t>
  </si>
  <si>
    <t>organizācijas tehniskajiem līdzekļiem</t>
  </si>
  <si>
    <t>APS0957.13</t>
  </si>
  <si>
    <t>Čaka ielas līdz Krišjāņa Barona ielai</t>
  </si>
  <si>
    <t xml:space="preserve">Ielejas ielas un Asnu ielas posma no Dzintaru ielas līdz </t>
  </si>
  <si>
    <t>Ielejas ielai pārbūve</t>
  </si>
  <si>
    <t>APS0400.04</t>
  </si>
  <si>
    <t>Atpūtas vietas pie Juglas ezera izveidošana Braila ielā</t>
  </si>
  <si>
    <t>Ēbelmuižas parka gājēju celiņu izbūve</t>
  </si>
  <si>
    <t>APS0625</t>
  </si>
  <si>
    <t xml:space="preserve">Glābšanas stacijas posteņa iegāde un uzstādīšana Vakarbuļļu </t>
  </si>
  <si>
    <t>peldvietā</t>
  </si>
  <si>
    <t>(projektēšana un būvniecība)</t>
  </si>
  <si>
    <t>APS1238</t>
  </si>
  <si>
    <t xml:space="preserve">Apgaismojuma ierīkošanas projektēšana un ierīkošana </t>
  </si>
  <si>
    <t>Ēbelmuižas parka teritorijā</t>
  </si>
  <si>
    <t xml:space="preserve">Apgaismojuma projektēšana un ierīkošana Nordeķu parka </t>
  </si>
  <si>
    <t>teritorijā</t>
  </si>
  <si>
    <t>Teritorijas labiekārtošana Višķu ielā</t>
  </si>
  <si>
    <t>Čiekurkalna skvēra ierīkošana</t>
  </si>
  <si>
    <t>Spēļu un rekreācijas laukumu atjaunošana apkaimēs</t>
  </si>
  <si>
    <t>APS1339</t>
  </si>
  <si>
    <t>Kaļķu ielas laukuma labiekārtošana</t>
  </si>
  <si>
    <t>APS1338.02</t>
  </si>
  <si>
    <t xml:space="preserve">Jaunciema dabas lieguma infrastruktūras izbūve - ceļa </t>
  </si>
  <si>
    <t xml:space="preserve">pieslēguma izbūve pie Jaunciema gatves dabas lieguma </t>
  </si>
  <si>
    <t xml:space="preserve">Zolitūdes ielā pie Akāciju ielas pārbūve </t>
  </si>
  <si>
    <t xml:space="preserve">Sporta skolas "Arkādija" Rīgas Nacionālās sporta manēžas </t>
  </si>
  <si>
    <t>pieslēgšana pie centralizētās siltumapgādes</t>
  </si>
  <si>
    <t>APS1320</t>
  </si>
  <si>
    <t>APS1319</t>
  </si>
  <si>
    <t xml:space="preserve">Pašvaldības ēku pieslēgšana pie centralizētās siltumapgādes </t>
  </si>
  <si>
    <t>(projektēšana un būvniecība):</t>
  </si>
  <si>
    <t>- Daugavpils iela 31</t>
  </si>
  <si>
    <t>- Daugavpils iela 9</t>
  </si>
  <si>
    <t>APS0590.01</t>
  </si>
  <si>
    <t>9058.01</t>
  </si>
  <si>
    <t xml:space="preserve">Restaurācijas mācību darbnīcas (saimniecības ēkas) jaunbūve </t>
  </si>
  <si>
    <t>Krāsotāju ielā 12</t>
  </si>
  <si>
    <t>Sporta skolas "Arkādija" Rīgas Nacionālās sporta manēžas</t>
  </si>
  <si>
    <t xml:space="preserve"> iekštelpu renovācija Kojusalas ielā 9</t>
  </si>
  <si>
    <t>APS0648</t>
  </si>
  <si>
    <t>APS0926</t>
  </si>
  <si>
    <t>APS0935</t>
  </si>
  <si>
    <t xml:space="preserve">Sporta kompleksa "Arkādija" Ojāra Vācieša ielā 2 skrejceļa </t>
  </si>
  <si>
    <t>un žoga nomaiņas darbi</t>
  </si>
  <si>
    <t>APS1327</t>
  </si>
  <si>
    <t xml:space="preserve">Pašvaldības policijas videonovērošanas centra atjaunošana </t>
  </si>
  <si>
    <t xml:space="preserve">Lēdurgas ielā 26 </t>
  </si>
  <si>
    <t xml:space="preserve">Ēkas Slokas ielā 161 telpu atjaunošanas darbi Rīgas </t>
  </si>
  <si>
    <t>APS0269</t>
  </si>
  <si>
    <t>Rīgas sociālās aprūpes centra "Gaiļezers" atjaunošana,</t>
  </si>
  <si>
    <t xml:space="preserve"> infrastruktūras uzlabošana</t>
  </si>
  <si>
    <t xml:space="preserve">SIA "Rīgas veselības centrs" filiāles "Torņakalns" ēkas </t>
  </si>
  <si>
    <t>atjaunošanas darbi un infrastruktūras attīstība - lifta izbūve</t>
  </si>
  <si>
    <t>APS0468.03</t>
  </si>
  <si>
    <t xml:space="preserve">Rīgas pašvaldības specializētās darbnīcas telpu pārvietošana </t>
  </si>
  <si>
    <t>uz Maskavas ielu 189</t>
  </si>
  <si>
    <t>APS1332</t>
  </si>
  <si>
    <t>Vienota lietu interneta tīkla pilotprojekts Rīgas pilsētā</t>
  </si>
  <si>
    <t>APS0923.01</t>
  </si>
  <si>
    <t xml:space="preserve">pieejamības nodrošināšanas darbi Gaigalas ielā 3 </t>
  </si>
  <si>
    <t xml:space="preserve">Rīgas Bolderājas bibliotēkas ēkas renovācija un vides </t>
  </si>
  <si>
    <t>APS0140.05</t>
  </si>
  <si>
    <t>Ēkas Margrietas ielā 4 atjaunošanas darbi un teritorijas</t>
  </si>
  <si>
    <t>labiekārtošana</t>
  </si>
  <si>
    <t>APS1329</t>
  </si>
  <si>
    <t>Rīgas digitālā aģentūra</t>
  </si>
  <si>
    <t>Izglītības, kultūras un sporta</t>
  </si>
  <si>
    <t>departaments</t>
  </si>
  <si>
    <t>01.330</t>
  </si>
  <si>
    <t>08.210</t>
  </si>
  <si>
    <t>07.310</t>
  </si>
  <si>
    <t>10.120</t>
  </si>
  <si>
    <t xml:space="preserve">Latvijas Nacionālā teātra piebūves Simtgades alejā 3 </t>
  </si>
  <si>
    <t>Novērošanas kameru iegāde un ierīkošana</t>
  </si>
  <si>
    <t xml:space="preserve">Ventilācijas sistēmu izbūve Rīgas 9. vidusskolā Stāmerienas </t>
  </si>
  <si>
    <t>ielā 8</t>
  </si>
  <si>
    <t>revitalizācija un jaunu pakalpojumu ieviešana (Aldara parka</t>
  </si>
  <si>
    <t xml:space="preserve">Rīgas Valdorfskolas Kalnciema ielā 160C renovācijas un   </t>
  </si>
  <si>
    <t>atjaunošanas darbi skolu tīkla optimizācijas ietvaros</t>
  </si>
  <si>
    <t>pārbūves 3. kārta)</t>
  </si>
  <si>
    <t xml:space="preserve">Teritorijas labiekārtošanas </t>
  </si>
  <si>
    <t>pārvalde</t>
  </si>
  <si>
    <t xml:space="preserve">Kapsētu pārvaldes administrācijas ēkai Aizsaules ielā 1A </t>
  </si>
  <si>
    <t>"Jaunciems" apsaimniekošanas nodrošināšanai</t>
  </si>
  <si>
    <t>Gājēju pāreju ar papildu apgaismojumu būvniecība</t>
  </si>
  <si>
    <t xml:space="preserve">Seguma atjaunošana Ģertrūdes ielas posmā no Aleksandra </t>
  </si>
  <si>
    <t>Priekšizpēte mežaparku ierīkošanai Rīgā (Bābelītis/Šampēteris)</t>
  </si>
  <si>
    <t xml:space="preserve">Vides pieejamības nodrošināšana I Meža kapu kapličai un </t>
  </si>
  <si>
    <t xml:space="preserve">Lietusūdens kanalizācijas sistēmas Akāciju ielā un caurtekas </t>
  </si>
  <si>
    <t>Nacionālās koncertzāles projekta metu konkursa rīkošana</t>
  </si>
  <si>
    <t>APS0373.01</t>
  </si>
  <si>
    <t xml:space="preserve">Pilsētas sabiedriskā transporta savienojuma punktu ar dzelzceļa </t>
  </si>
  <si>
    <t xml:space="preserve">stacijām un pieturas punktiem "Vecāķi", "Vecdaugava",  "Alfa", </t>
  </si>
  <si>
    <t>APS0919</t>
  </si>
  <si>
    <t xml:space="preserve">Neatkarīgas sabiedriskā transporta līnijas un ar to saistītās </t>
  </si>
  <si>
    <t xml:space="preserve">veloinfrastruktūras izbūve Dzelzavas ielas posmā no Jorģa </t>
  </si>
  <si>
    <t>Zemitāna tilta līdz Juglas ielai būvprojekta izstrāde</t>
  </si>
  <si>
    <t>APS0924.01</t>
  </si>
  <si>
    <t>Vienotā rīdzinieka portāla izveide un e-pakalpojumu pilnveide</t>
  </si>
  <si>
    <t>APS0400.02</t>
  </si>
  <si>
    <t xml:space="preserve">Hipokrāta ielas un Malienas ielas krustojuma pārbūve un Kvēles  </t>
  </si>
  <si>
    <t>ielas posma no Malienas ielas līdz Palsas ielai izbūve</t>
  </si>
  <si>
    <t xml:space="preserve">Mūkusalas ielas krastmalas nostiprināšana un saistītās </t>
  </si>
  <si>
    <t>infrastruktūras būvniecība</t>
  </si>
  <si>
    <t xml:space="preserve">Publiskās infrastruktūras </t>
  </si>
  <si>
    <t>attīstības pārvalde</t>
  </si>
  <si>
    <t>APS1317</t>
  </si>
  <si>
    <t>Uzvaras parka atjaunošana, iekļaujot teritorijas labiekārtošanu</t>
  </si>
  <si>
    <t>Ārtelpas un mobilitātes</t>
  </si>
  <si>
    <t>– Rīgas Natālijas Draudziņas vidusskola Bruņinieku ielā 24A</t>
  </si>
  <si>
    <t>– Rīgas 71. vidusskola Grīvas ielā 26</t>
  </si>
  <si>
    <t>– Rīgas Valda Zālīša sākumskola Kalpaka bulvārī 8</t>
  </si>
  <si>
    <t>– Rīgas Iļģuciema pamatskola Dzirciema ielā 109</t>
  </si>
  <si>
    <t>– Rīgas Arkādijas vidusskola Pārslas ielā 14</t>
  </si>
  <si>
    <t>– Rīgas 64. vidusskola Ūnijas ielā 93</t>
  </si>
  <si>
    <t>– Rīgas Centra humanitārā vidusskola Krišjāņa Barona ielā 97A</t>
  </si>
  <si>
    <t xml:space="preserve">Pirmsskolas izglītības iestāžu ēku energoefektivitātes </t>
  </si>
  <si>
    <t xml:space="preserve">uzlabošana, t.sk. norobežojošo konstrukciju siltināšana, </t>
  </si>
  <si>
    <t xml:space="preserve">apgaismojuma renovācija, apkures sistēmu renovācija, </t>
  </si>
  <si>
    <t>rekuperācijas/ventilācijas sistēmu uzstādīšana u.c.:</t>
  </si>
  <si>
    <t>– Rīgas Grīziņkalna pirmsskola Vārnu ielā 13A</t>
  </si>
  <si>
    <t>– Rīgas Strazdumuižas vidusskola - attīstības centrs Juglas ielā 5 k-3</t>
  </si>
  <si>
    <t>4099.02</t>
  </si>
  <si>
    <t xml:space="preserve">Energoefektivitātes uzlabošanas darbi  Rīgas Pārdaugavas </t>
  </si>
  <si>
    <t>pamatskolā Kartupeļu ielā 2</t>
  </si>
  <si>
    <t>4099.03</t>
  </si>
  <si>
    <t>Jaunā mācību satura dabaszinātņu un tehnoloģiju jomu</t>
  </si>
  <si>
    <t>APS0138</t>
  </si>
  <si>
    <t xml:space="preserve"> mācību centru izveide:</t>
  </si>
  <si>
    <t>– Rīgas Juglas vidusskola Kvēles ielā 64</t>
  </si>
  <si>
    <t xml:space="preserve">Pirmsskolas izglītības iestāžu ēku iekštelpu atjaunošanas darbi: </t>
  </si>
  <si>
    <t>- Rīgas 110. pirmsskolas izglītības iestāde Baltāsbaznīcas ielā 29</t>
  </si>
  <si>
    <t>- Rīgas pirmsskolas izglītības iestāde "Dardedze" Slokas ielā 209</t>
  </si>
  <si>
    <t>- Rīgas 36. pirmsskolas izglītības iestāde Lugažu ielā 8</t>
  </si>
  <si>
    <t>- Rīgas 209. pirmsskolas izglītības iestāde "Bitīte" Bišu ielā 5</t>
  </si>
  <si>
    <t>- Rīgas 21. pirmsskolas izglītības iestāde "Laimiņa" Kalngales ielā 2</t>
  </si>
  <si>
    <t>- Rīgas pirmsskolas izglītības iestāde "Mežaparks" Stokholmas ielā 3A</t>
  </si>
  <si>
    <t>- Rīgas 169. pirmsskolas izglītības iestāde Viestura prospektā 27</t>
  </si>
  <si>
    <t>- Rīgas Ziepniekkalna pirmsskola Svētes ielā 7</t>
  </si>
  <si>
    <t>- Rīgas 216. pirmsskolas izglītības iestāde Salaspils ielā 10</t>
  </si>
  <si>
    <t xml:space="preserve">- Rīgas 262. pirmsskolas izglītības iestāde Jukuma Vācieša ielā 2E </t>
  </si>
  <si>
    <t>- Rīgas pirmsskolas izglītības iestāde "Māra" Sesku ielā 33B</t>
  </si>
  <si>
    <t xml:space="preserve">- Rīgas 223. pirmsskolas izglītības iestāde Aptiekas ielā 12 </t>
  </si>
  <si>
    <t>APS0154.09</t>
  </si>
  <si>
    <t>Pirmsskolas izglītības iestāžu teritoriju labiekārtošana (žogu,</t>
  </si>
  <si>
    <t>celiņu un rotaļu laukumu atjaunošana):</t>
  </si>
  <si>
    <t>- Rīgas 40. pirmsskolas izglītības iestāde Zilupes ielā 2</t>
  </si>
  <si>
    <t>- Rīgas 125. pirmsskolas izglītības iestāde Salacas ielā 28</t>
  </si>
  <si>
    <t>- Rīgas 220. pirmsskolas izglītības iestāde Izvaltas ielā 2</t>
  </si>
  <si>
    <t>- Rīgas 126. pirmsskolas izglītības iestāde Zemgaļu ielā 23B</t>
  </si>
  <si>
    <t>- Rīgas 106. pirmsskolas izglītības iestāde Ūnijas ielā 83</t>
  </si>
  <si>
    <t>- Rīgas 236. pirmsskolas izglītības iestāde "Eglīte" Biķernieku ielā 47A</t>
  </si>
  <si>
    <t>- Rīgas 62. pirmsskolas izglītības iestāde Alīses ielā 19</t>
  </si>
  <si>
    <t>- Rīgas 4. pirmsskolas izglītības iestāde "Avotiņš" Īslīces ielā 10</t>
  </si>
  <si>
    <t>- Rīgas pirmsskolas izglītības iestāde "Zvaigznīte" Zvaigžņu ielā 6</t>
  </si>
  <si>
    <t>- Rīgas 79. pirmsskolas izglītības iestāde Klijānu ielā 17</t>
  </si>
  <si>
    <t>- Rīgas 221. pirmsskolas izglītības iestāde Kazarmu ielā 1A</t>
  </si>
  <si>
    <t>- Rīgas pirmsskolas izglītības iestāde "Bizmārītes" Lidoņu ielā 10A</t>
  </si>
  <si>
    <t>- Rīgas pirmsskolas izglītības iestāde "Cielaviņa" Dammes ielā 42</t>
  </si>
  <si>
    <t>- Rīgas 264. pirmsskolas izglītības iestāde "Zelta atslēdziņa" Imantas 18. līnijā 1</t>
  </si>
  <si>
    <t>- Rīgas pirmsskolas izglītības iestāde "Riekstiņš" Riekstu ielā 14</t>
  </si>
  <si>
    <t>- Rīgas 258. pirmsskolas izglītības iestāde Tīnūžu ielā 1</t>
  </si>
  <si>
    <t>- Rīgas pirmsskolas izglītības iestāde "Pūcīte" Ērgļu ielā 1</t>
  </si>
  <si>
    <t>- Rīgas 241. pirmsskolas izglītības iestāde Hipokrāta ielā 25</t>
  </si>
  <si>
    <t>APS0184.03</t>
  </si>
  <si>
    <t xml:space="preserve">Ventilācijas sistēmu izbūve izglītības iestādēs:
</t>
  </si>
  <si>
    <t>– Ziemeļvalstu ģimnāzija Paula Lejiņa ielā 12</t>
  </si>
  <si>
    <t>– Rīgas 45. vidusskola Ropažu ielā 34</t>
  </si>
  <si>
    <t xml:space="preserve">Ēku renovācijas/pārbūves un atjaunošanas darbi skolu </t>
  </si>
  <si>
    <t>tīkla optimizācijas ietvaros:</t>
  </si>
  <si>
    <t>– Rīgas 45. vidusskola Gaujas ielā 23</t>
  </si>
  <si>
    <t>– Rīgas Juglas vidusskola Malienas ielā 89</t>
  </si>
  <si>
    <t>– Rīgas Jaunciema pamatskola Jaunciema 4. šķērslīnijā 4</t>
  </si>
  <si>
    <t>Skolas ēku atjaunošana kārtās:</t>
  </si>
  <si>
    <t>APS0928</t>
  </si>
  <si>
    <t xml:space="preserve">Āra sporta infrastruktūras izveide Rīgas vispārējās izglītības  </t>
  </si>
  <si>
    <t>iestādēs dažādās apkaimēs:</t>
  </si>
  <si>
    <t>– Rīgas 63. pamatskola Baltezera ielā 6</t>
  </si>
  <si>
    <t>– Rīgas Zolitūdes ģimnāzija Ruses ielā 22</t>
  </si>
  <si>
    <t>– Rīgas 41. vidusskola Slokas ielā 49A</t>
  </si>
  <si>
    <t>APS0929</t>
  </si>
  <si>
    <t xml:space="preserve">Vides pieejamības nodrošināšana Rīgas 66. vidusskolas ēkā </t>
  </si>
  <si>
    <t>Katrīnas ielā 4</t>
  </si>
  <si>
    <t>APS1326</t>
  </si>
  <si>
    <t>– Rīgas Juglas vidusskola Malienas ielā 89 un Kvēles ielā 64</t>
  </si>
  <si>
    <t xml:space="preserve">Izglītības, kultūras un sporta departamenta padotības iestāžu </t>
  </si>
  <si>
    <t>nodrošinājums ar datortehniku un viedtehnoloģijām:</t>
  </si>
  <si>
    <t>– Rīgas 81. pirmsskolas izglītības iestāde Grīvas ielā 15</t>
  </si>
  <si>
    <t>– Rīgas pirmsskolas izglītības iestāde "Pasaciņa" Eiženijas ielā 8</t>
  </si>
  <si>
    <t>- Rīgas 4. pamatskola (pirmsskola) Mārkalnes ielā 2</t>
  </si>
  <si>
    <t>- Rīgas pirmsskolas izglītības iestāde "Kamolītis" Iļģuciema ielā 4</t>
  </si>
  <si>
    <t>- Rīgas pirmsskolas izglītības iestāde "Pīlādzītis" Augšielā 8</t>
  </si>
  <si>
    <t>- Rīgas 44. pirmsskolas izglītības iestāde Sapieru ielā 5</t>
  </si>
  <si>
    <t>Rīgas gaisma</t>
  </si>
  <si>
    <t>Ugunsaizsardzības sistēmas izbūves darbi izglītības iestādēs:</t>
  </si>
  <si>
    <t>– Rīgas 49. vidusskola Krišjāņa Valdemāra ielā 65</t>
  </si>
  <si>
    <t>– Rīgas 89. vidusskola Hipokrāta ielā 27</t>
  </si>
  <si>
    <t>– Mežciema pamatskola Hipokrāta ielā 31</t>
  </si>
  <si>
    <t>– Rīgas Teikas vidusskola Aizkraukles ielā 14</t>
  </si>
  <si>
    <t>– Tehniskās jaunrades nams "Annas 2" Annas ielā 2</t>
  </si>
  <si>
    <t>– Rīgas Strazdumuižas vidusskola - attīstības centrs Braila ielā 24</t>
  </si>
  <si>
    <t>APS1343</t>
  </si>
  <si>
    <t>Spēļu un rekreācijas laukumu attīstība apkaimēs (projektu</t>
  </si>
  <si>
    <t xml:space="preserve"> izstrāde)</t>
  </si>
  <si>
    <t>V. Ķirsis</t>
  </si>
  <si>
    <t>*)</t>
  </si>
  <si>
    <t>09.000</t>
  </si>
  <si>
    <t>(09.211;</t>
  </si>
  <si>
    <t>09.219)</t>
  </si>
  <si>
    <t>(09.219;</t>
  </si>
  <si>
    <t>09.510)</t>
  </si>
  <si>
    <t xml:space="preserve">"Mangaļi", "Brasa", "Gaisma", "Atgāzene", "Turība", "Slokas iela" </t>
  </si>
  <si>
    <t xml:space="preserve">- Rīgas 192. pirmsskolas izglītības iestāde Kārļa Vatsona ielā 11A </t>
  </si>
  <si>
    <t>2. kārtas izbūve (t. sk. kapitālo izdevumu transferts)</t>
  </si>
  <si>
    <t>- Čiekurkalna 1. līnija 64</t>
  </si>
  <si>
    <t>– Rīgas 57. pirmsskolas izglītības iestāde Mazajā Caunes ielā 3</t>
  </si>
  <si>
    <t>- Rīgas pirmsskolas izglītības iestāde "Kadiķītis" Garajā ielā 31</t>
  </si>
  <si>
    <t xml:space="preserve">Apkaimju iedzīvotāju centra funkciju izpildes nodrošināšanai </t>
  </si>
  <si>
    <t>APS0412.03</t>
  </si>
  <si>
    <t>Jauna kolumbārija projektēšana I Meža kapos</t>
  </si>
  <si>
    <t>(Rīgas domes 2023. gada 8. novembra</t>
  </si>
  <si>
    <t>saistošo noteikumu Nr. RD-23-243-sn redakcijā)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</si>
</sst>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>
    <font>
      <sz val="11"/>
      <color theme="1"/>
      <name val="Calibri"/>
      <family val="2"/>
      <charset val="186"/>
      <scheme val="minor"/>
    </font>
    <font>
      <sz val="10"/>
      <color theme="1"/>
      <name val="Arial"/>
      <family val="2"/>
    </font>
    <font>
      <i/>
      <sz val="11"/>
      <color indexed="8"/>
      <name val="Times New Roman"/>
      <family val="1"/>
      <charset val="186"/>
    </font>
    <font>
      <sz val="10"/>
      <name val="Arial"/>
      <family val="2"/>
      <charset val="186"/>
    </font>
    <font>
      <b/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sz val="12"/>
      <name val="Times New Roman"/>
      <family val="1"/>
      <charset val="186"/>
    </font>
    <font>
      <i/>
      <sz val="12"/>
      <color indexed="8"/>
      <name val="Times New Roman"/>
      <family val="1"/>
      <charset val="186"/>
    </font>
    <font>
      <sz val="11"/>
      <name val="Times New Roman"/>
      <family val="1"/>
      <charset val="186"/>
    </font>
    <font>
      <i/>
      <sz val="10"/>
      <name val="Times New Roman"/>
      <family val="1"/>
      <charset val="186"/>
    </font>
    <font>
      <sz val="11"/>
      <color indexed="8"/>
      <name val="Times New Roman"/>
      <family val="1"/>
      <charset val="186"/>
    </font>
    <font>
      <sz val="10"/>
      <color indexed="8"/>
      <name val="Times New Roman"/>
      <family val="1"/>
      <charset val="186"/>
    </font>
    <font>
      <sz val="10"/>
      <name val="Times New Roman"/>
      <family val="1"/>
      <charset val="186"/>
    </font>
    <font>
      <sz val="12"/>
      <color indexed="8"/>
      <name val="Times New Roman"/>
      <family val="1"/>
      <charset val="186"/>
    </font>
    <font>
      <i/>
      <sz val="10"/>
      <color indexed="8"/>
      <name val="Times New Roman"/>
      <family val="1"/>
      <charset val="186"/>
    </font>
    <font>
      <b/>
      <sz val="16"/>
      <color indexed="8"/>
      <name val="Times New Roman"/>
      <family val="1"/>
      <charset val="186"/>
    </font>
    <font>
      <sz val="8"/>
      <color indexed="8"/>
      <name val="Times New Roman"/>
      <family val="1"/>
      <charset val="186"/>
    </font>
    <font>
      <sz val="8"/>
      <name val="Times New Roman"/>
      <family val="1"/>
      <charset val="186"/>
    </font>
    <font>
      <i/>
      <sz val="8"/>
      <name val="Times New Roman"/>
      <family val="1"/>
      <charset val="186"/>
    </font>
    <font>
      <i/>
      <sz val="8"/>
      <color indexed="8"/>
      <name val="Times New Roman"/>
      <family val="1"/>
      <charset val="186"/>
    </font>
    <font>
      <b/>
      <sz val="12"/>
      <color indexed="8"/>
      <name val="Times New Roman"/>
      <family val="1"/>
      <charset val="186"/>
    </font>
    <font>
      <b/>
      <sz val="8"/>
      <name val="Times New Roman"/>
      <family val="1"/>
      <charset val="186"/>
    </font>
    <font>
      <b/>
      <i/>
      <sz val="11"/>
      <name val="Times New Roman"/>
      <family val="1"/>
      <charset val="186"/>
    </font>
    <font>
      <sz val="9"/>
      <color indexed="8"/>
      <name val="Times New Roman"/>
      <family val="1"/>
      <charset val="186"/>
    </font>
    <font>
      <sz val="9"/>
      <name val="Times New Roman"/>
      <family val="1"/>
      <charset val="186"/>
    </font>
    <font>
      <sz val="12"/>
      <color theme="0"/>
      <name val="Times New Roman"/>
      <family val="1"/>
      <charset val="186"/>
    </font>
    <font>
      <sz val="12"/>
      <color theme="1"/>
      <name val="Times New Roman"/>
      <family val="1"/>
      <charset val="186"/>
    </font>
    <font>
      <i/>
      <sz val="12"/>
      <color theme="1"/>
      <name val="Times New Roman"/>
      <family val="1"/>
      <charset val="186"/>
    </font>
    <font>
      <b/>
      <sz val="11"/>
      <name val="Times New Roman"/>
      <family val="1"/>
      <charset val="186"/>
    </font>
    <font>
      <b/>
      <i/>
      <sz val="8"/>
      <name val="Times New Roman"/>
      <family val="1"/>
      <charset val="186"/>
    </font>
    <font>
      <sz val="13"/>
      <name val="Times New Roman"/>
      <family val="1"/>
      <charset val="186"/>
    </font>
    <font>
      <i/>
      <sz val="1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</border>
    <border>
      <left style="thin">
        <color auto="1"/>
      </left>
      <right style="thin">
        <color auto="1"/>
      </right>
      <top/>
      <bottom/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/>
      <right/>
      <top/>
      <bottom style="thin">
        <color auto="1"/>
      </bottom>
    </border>
    <border>
      <left/>
      <right/>
      <top style="thin">
        <color auto="1"/>
      </top>
      <bottom/>
    </border>
  </borders>
  <cellStyleXfs count="22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3" fillId="0" borderId="0">
      <alignment/>
      <protection/>
    </xf>
    <xf numFmtId="0" fontId="3" fillId="0" borderId="0">
      <alignment/>
      <protection/>
    </xf>
  </cellStyleXfs>
  <cellXfs count="138">
    <xf numFmtId="0" fontId="0" fillId="0" borderId="0" xfId="0"/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0" fontId="8" fillId="0" borderId="4" xfId="0" applyFont="1" applyBorder="1"/>
    <xf numFmtId="0" fontId="10" fillId="0" borderId="0" xfId="0" applyFont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5" fillId="0" borderId="0" xfId="0" applyFont="1" applyAlignment="1">
      <alignment horizontal="center" vertical="justify"/>
    </xf>
    <xf numFmtId="0" fontId="4" fillId="0" borderId="0" xfId="0" applyFont="1" applyAlignment="1">
      <alignment horizontal="left"/>
    </xf>
    <xf numFmtId="1" fontId="2" fillId="0" borderId="1" xfId="0" applyNumberFormat="1" applyFont="1" applyBorder="1" applyAlignment="1">
      <alignment horizontal="center" vertical="top"/>
    </xf>
    <xf numFmtId="0" fontId="6" fillId="0" borderId="0" xfId="0" applyFont="1"/>
    <xf numFmtId="0" fontId="5" fillId="0" borderId="0" xfId="0" applyFont="1" applyAlignment="1">
      <alignment horizontal="left" vertical="justify"/>
    </xf>
    <xf numFmtId="3" fontId="5" fillId="0" borderId="0" xfId="0" applyNumberFormat="1" applyFont="1" applyAlignment="1">
      <alignment horizontal="left" vertical="justify"/>
    </xf>
    <xf numFmtId="1" fontId="5" fillId="0" borderId="0" xfId="0" applyNumberFormat="1" applyFont="1" applyAlignment="1">
      <alignment horizontal="right" vertical="justify"/>
    </xf>
    <xf numFmtId="0" fontId="25" fillId="0" borderId="0" xfId="0" applyFont="1"/>
    <xf numFmtId="0" fontId="7" fillId="0" borderId="0" xfId="0" applyFont="1" applyAlignment="1">
      <alignment vertical="justify" wrapText="1"/>
    </xf>
    <xf numFmtId="3" fontId="7" fillId="0" borderId="0" xfId="0" applyNumberFormat="1" applyFont="1" applyAlignment="1">
      <alignment vertical="justify" wrapText="1"/>
    </xf>
    <xf numFmtId="0" fontId="8" fillId="0" borderId="0" xfId="0" applyFont="1" applyAlignment="1">
      <alignment horizontal="left"/>
    </xf>
    <xf numFmtId="0" fontId="10" fillId="0" borderId="0" xfId="0" applyFont="1" applyAlignment="1">
      <alignment horizontal="left" wrapText="1" indent="1"/>
    </xf>
    <xf numFmtId="0" fontId="11" fillId="0" borderId="0" xfId="0" applyFont="1" applyAlignment="1">
      <alignment horizontal="left" wrapText="1" indent="1"/>
    </xf>
    <xf numFmtId="49" fontId="8" fillId="0" borderId="0" xfId="0" applyNumberFormat="1" applyFont="1" applyAlignment="1">
      <alignment horizontal="center"/>
    </xf>
    <xf numFmtId="0" fontId="8" fillId="0" borderId="0" xfId="0" applyFont="1" applyFill="1" applyAlignment="1">
      <alignment horizontal="left"/>
    </xf>
    <xf numFmtId="3" fontId="8" fillId="0" borderId="0" xfId="0" applyNumberFormat="1" applyFont="1" applyFill="1" applyBorder="1" applyAlignment="1">
      <alignment horizontal="right"/>
    </xf>
    <xf numFmtId="0" fontId="8" fillId="0" borderId="0" xfId="0" applyFont="1" applyFill="1"/>
    <xf numFmtId="0" fontId="13" fillId="0" borderId="0" xfId="0" applyFont="1" applyAlignment="1">
      <alignment horizontal="center" vertical="justify"/>
    </xf>
    <xf numFmtId="0" fontId="13" fillId="0" borderId="0" xfId="0" applyFont="1"/>
    <xf numFmtId="0" fontId="11" fillId="0" borderId="0" xfId="0" applyFont="1"/>
    <xf numFmtId="0" fontId="13" fillId="0" borderId="0" xfId="0" applyFont="1" applyAlignment="1">
      <alignment vertical="justify" wrapText="1"/>
    </xf>
    <xf numFmtId="1" fontId="13" fillId="0" borderId="0" xfId="0" applyNumberFormat="1" applyFont="1" applyAlignment="1">
      <alignment horizontal="right" vertical="justify"/>
    </xf>
    <xf numFmtId="0" fontId="10" fillId="0" borderId="0" xfId="0" applyFont="1"/>
    <xf numFmtId="0" fontId="8" fillId="0" borderId="0" xfId="0" applyFont="1" applyAlignment="1">
      <alignment horizontal="right"/>
    </xf>
    <xf numFmtId="1" fontId="2" fillId="0" borderId="3" xfId="0" applyNumberFormat="1" applyFont="1" applyBorder="1" applyAlignment="1">
      <alignment horizontal="center" vertical="center"/>
    </xf>
    <xf numFmtId="1" fontId="2" fillId="0" borderId="2" xfId="0" applyNumberFormat="1" applyFont="1" applyBorder="1" applyAlignment="1">
      <alignment horizontal="center" vertical="center"/>
    </xf>
    <xf numFmtId="0" fontId="16" fillId="0" borderId="0" xfId="0" applyFont="1" applyAlignment="1">
      <alignment horizontal="center" wrapText="1"/>
    </xf>
    <xf numFmtId="0" fontId="17" fillId="0" borderId="0" xfId="0" applyFont="1"/>
    <xf numFmtId="0" fontId="18" fillId="0" borderId="0" xfId="0" applyFont="1"/>
    <xf numFmtId="1" fontId="19" fillId="0" borderId="0" xfId="0" applyNumberFormat="1" applyFont="1" applyAlignment="1">
      <alignment horizontal="center" wrapText="1"/>
    </xf>
    <xf numFmtId="0" fontId="16" fillId="0" borderId="0" xfId="0" applyFont="1"/>
    <xf numFmtId="0" fontId="16" fillId="0" borderId="0" xfId="0" applyFont="1" applyAlignment="1">
      <alignment horizontal="left" wrapText="1" indent="1"/>
    </xf>
    <xf numFmtId="0" fontId="8" fillId="0" borderId="0" xfId="0" applyFont="1"/>
    <xf numFmtId="0" fontId="20" fillId="0" borderId="0" xfId="0" applyFont="1" applyAlignment="1">
      <alignment wrapText="1"/>
    </xf>
    <xf numFmtId="0" fontId="16" fillId="0" borderId="0" xfId="0" applyFont="1" applyAlignment="1">
      <alignment wrapText="1"/>
    </xf>
    <xf numFmtId="0" fontId="10" fillId="0" borderId="0" xfId="0" applyFont="1" applyAlignment="1">
      <alignment wrapText="1"/>
    </xf>
    <xf numFmtId="0" fontId="8" fillId="0" borderId="0" xfId="20" applyFont="1" applyAlignment="1">
      <alignment horizontal="left"/>
      <protection/>
    </xf>
    <xf numFmtId="49" fontId="8" fillId="0" borderId="0" xfId="0" applyNumberFormat="1" applyFont="1" applyBorder="1" applyAlignment="1">
      <alignment horizontal="center" wrapText="1"/>
    </xf>
    <xf numFmtId="0" fontId="8" fillId="0" borderId="0" xfId="0" applyFont="1" applyFill="1" applyBorder="1"/>
    <xf numFmtId="0" fontId="13" fillId="0" borderId="0" xfId="0" applyFont="1" applyAlignment="1">
      <alignment horizontal="center"/>
    </xf>
    <xf numFmtId="0" fontId="27" fillId="0" borderId="0" xfId="0" applyFont="1" applyAlignment="1">
      <alignment vertical="justify" wrapText="1"/>
    </xf>
    <xf numFmtId="1" fontId="26" fillId="0" borderId="0" xfId="0" applyNumberFormat="1" applyFont="1" applyAlignment="1">
      <alignment horizontal="right" vertical="justify"/>
    </xf>
    <xf numFmtId="0" fontId="26" fillId="0" borderId="0" xfId="0" applyFont="1"/>
    <xf numFmtId="3" fontId="27" fillId="0" borderId="0" xfId="0" applyNumberFormat="1" applyFont="1" applyAlignment="1">
      <alignment vertical="justify" wrapText="1"/>
    </xf>
    <xf numFmtId="49" fontId="8" fillId="0" borderId="0" xfId="0" applyNumberFormat="1" applyFont="1" applyFill="1" applyAlignment="1">
      <alignment horizontal="center"/>
    </xf>
    <xf numFmtId="0" fontId="10" fillId="0" borderId="3" xfId="0" applyFont="1" applyBorder="1" applyAlignment="1">
      <alignment horizontal="center"/>
    </xf>
    <xf numFmtId="1" fontId="10" fillId="0" borderId="3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horizontal="center"/>
    </xf>
    <xf numFmtId="1" fontId="10" fillId="0" borderId="2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wrapText="1"/>
    </xf>
    <xf numFmtId="0" fontId="23" fillId="0" borderId="0" xfId="0" applyFont="1"/>
    <xf numFmtId="3" fontId="9" fillId="0" borderId="0" xfId="0" applyNumberFormat="1" applyFont="1" applyFill="1" applyAlignment="1">
      <alignment horizontal="right"/>
    </xf>
    <xf numFmtId="3" fontId="9" fillId="0" borderId="0" xfId="0" applyNumberFormat="1" applyFont="1" applyAlignment="1">
      <alignment horizontal="right"/>
    </xf>
    <xf numFmtId="3" fontId="9" fillId="0" borderId="0" xfId="0" applyNumberFormat="1" applyFont="1" applyBorder="1" applyAlignment="1">
      <alignment horizontal="right"/>
    </xf>
    <xf numFmtId="3" fontId="9" fillId="0" borderId="0" xfId="0" applyNumberFormat="1" applyFont="1" applyFill="1" applyBorder="1" applyAlignment="1">
      <alignment horizontal="right"/>
    </xf>
    <xf numFmtId="3" fontId="22" fillId="0" borderId="0" xfId="0" applyNumberFormat="1" applyFont="1" applyAlignment="1">
      <alignment horizontal="right"/>
    </xf>
    <xf numFmtId="0" fontId="12" fillId="0" borderId="0" xfId="0" applyFont="1"/>
    <xf numFmtId="49" fontId="17" fillId="0" borderId="0" xfId="0" applyNumberFormat="1" applyFont="1" applyBorder="1" applyAlignment="1">
      <alignment horizontal="center" wrapText="1"/>
    </xf>
    <xf numFmtId="0" fontId="18" fillId="0" borderId="0" xfId="0" applyFont="1" applyBorder="1"/>
    <xf numFmtId="0" fontId="21" fillId="0" borderId="0" xfId="0" applyFont="1" applyBorder="1"/>
    <xf numFmtId="0" fontId="9" fillId="0" borderId="0" xfId="0" applyFont="1" applyAlignment="1">
      <alignment horizontal="center" wrapText="1"/>
    </xf>
    <xf numFmtId="0" fontId="23" fillId="0" borderId="0" xfId="0" applyFont="1" applyAlignment="1">
      <alignment vertical="justify" wrapText="1"/>
    </xf>
    <xf numFmtId="1" fontId="23" fillId="0" borderId="0" xfId="0" applyNumberFormat="1" applyFont="1" applyAlignment="1">
      <alignment horizontal="right" vertical="justify"/>
    </xf>
    <xf numFmtId="0" fontId="23" fillId="0" borderId="0" xfId="0" applyFont="1" applyAlignment="1">
      <alignment horizontal="center" vertical="justify"/>
    </xf>
    <xf numFmtId="1" fontId="24" fillId="0" borderId="0" xfId="0" applyNumberFormat="1" applyFont="1" applyAlignment="1">
      <alignment horizontal="right" vertical="justify"/>
    </xf>
    <xf numFmtId="3" fontId="28" fillId="0" borderId="0" xfId="0" applyNumberFormat="1" applyFont="1" applyAlignment="1">
      <alignment horizontal="right"/>
    </xf>
    <xf numFmtId="1" fontId="8" fillId="0" borderId="0" xfId="0" applyNumberFormat="1" applyFont="1" applyBorder="1" applyAlignment="1">
      <alignment horizontal="right"/>
    </xf>
    <xf numFmtId="1" fontId="8" fillId="0" borderId="0" xfId="0" applyNumberFormat="1" applyFont="1" applyAlignment="1" quotePrefix="1">
      <alignment horizontal="left"/>
    </xf>
    <xf numFmtId="0" fontId="8" fillId="0" borderId="0" xfId="0" applyFont="1" applyAlignment="1">
      <alignment wrapText="1"/>
    </xf>
    <xf numFmtId="0" fontId="8" fillId="0" borderId="0" xfId="0" applyFont="1" applyAlignment="1">
      <alignment vertical="justify" wrapText="1"/>
    </xf>
    <xf numFmtId="0" fontId="8" fillId="0" borderId="0" xfId="20" applyFont="1" applyFill="1" applyAlignment="1">
      <alignment vertical="top" wrapText="1"/>
      <protection/>
    </xf>
    <xf numFmtId="1" fontId="17" fillId="0" borderId="0" xfId="0" applyNumberFormat="1" applyFont="1" applyBorder="1" applyAlignment="1">
      <alignment horizontal="right"/>
    </xf>
    <xf numFmtId="1" fontId="18" fillId="0" borderId="0" xfId="0" applyNumberFormat="1" applyFont="1" applyBorder="1" applyAlignment="1">
      <alignment horizontal="right"/>
    </xf>
    <xf numFmtId="3" fontId="4" fillId="0" borderId="0" xfId="0" applyNumberFormat="1" applyFont="1" applyBorder="1" applyAlignment="1">
      <alignment horizontal="right"/>
    </xf>
    <xf numFmtId="3" fontId="22" fillId="0" borderId="0" xfId="0" applyNumberFormat="1" applyFont="1" applyBorder="1" applyAlignment="1">
      <alignment horizontal="right"/>
    </xf>
    <xf numFmtId="1" fontId="21" fillId="0" borderId="0" xfId="0" applyNumberFormat="1" applyFont="1" applyBorder="1" applyAlignment="1">
      <alignment horizontal="right"/>
    </xf>
    <xf numFmtId="1" fontId="29" fillId="0" borderId="0" xfId="0" applyNumberFormat="1" applyFont="1" applyBorder="1" applyAlignment="1">
      <alignment horizontal="right"/>
    </xf>
    <xf numFmtId="0" fontId="6" fillId="0" borderId="0" xfId="0" applyFont="1" applyAlignment="1">
      <alignment horizontal="center"/>
    </xf>
    <xf numFmtId="0" fontId="4" fillId="0" borderId="0" xfId="0" applyFont="1" applyAlignment="1">
      <alignment wrapText="1"/>
    </xf>
    <xf numFmtId="3" fontId="26" fillId="0" borderId="0" xfId="0" applyNumberFormat="1" applyFont="1"/>
    <xf numFmtId="3" fontId="13" fillId="0" borderId="0" xfId="0" applyNumberFormat="1" applyFont="1"/>
    <xf numFmtId="0" fontId="8" fillId="0" borderId="0" xfId="0" applyFont="1" applyFill="1" applyAlignment="1">
      <alignment vertical="justify" wrapText="1"/>
    </xf>
    <xf numFmtId="3" fontId="8" fillId="0" borderId="0" xfId="0" applyNumberFormat="1" applyFont="1" applyFill="1" applyAlignment="1">
      <alignment horizontal="right"/>
    </xf>
    <xf numFmtId="1" fontId="2" fillId="0" borderId="0" xfId="0" applyNumberFormat="1" applyFont="1" applyFill="1" applyAlignment="1">
      <alignment horizontal="center" vertical="center" wrapText="1"/>
    </xf>
    <xf numFmtId="0" fontId="8" fillId="0" borderId="0" xfId="0" applyFont="1" applyFill="1" applyAlignment="1">
      <alignment wrapText="1"/>
    </xf>
    <xf numFmtId="1" fontId="2" fillId="0" borderId="5" xfId="0" applyNumberFormat="1" applyFont="1" applyFill="1" applyBorder="1" applyAlignment="1">
      <alignment horizontal="center"/>
    </xf>
    <xf numFmtId="1" fontId="25" fillId="0" borderId="0" xfId="0" applyNumberFormat="1" applyFont="1" applyAlignment="1">
      <alignment horizontal="right" vertical="justify"/>
    </xf>
    <xf numFmtId="0" fontId="20" fillId="0" borderId="0" xfId="0" applyFont="1" applyAlignment="1">
      <alignment horizontal="center" vertical="justify"/>
    </xf>
    <xf numFmtId="0" fontId="13" fillId="0" borderId="0" xfId="0" applyFont="1" applyAlignment="1">
      <alignment vertical="justify"/>
    </xf>
    <xf numFmtId="2" fontId="7" fillId="0" borderId="0" xfId="0" applyNumberFormat="1" applyFont="1" applyAlignment="1">
      <alignment horizontal="right"/>
    </xf>
    <xf numFmtId="0" fontId="30" fillId="0" borderId="0" xfId="0" applyFont="1" applyAlignment="1">
      <alignment horizontal="right"/>
    </xf>
    <xf numFmtId="0" fontId="10" fillId="0" borderId="3" xfId="0" applyFont="1" applyBorder="1"/>
    <xf numFmtId="0" fontId="10" fillId="0" borderId="2" xfId="0" applyFont="1" applyBorder="1"/>
    <xf numFmtId="0" fontId="10" fillId="0" borderId="1" xfId="0" applyFont="1" applyBorder="1" applyAlignment="1">
      <alignment horizontal="center"/>
    </xf>
    <xf numFmtId="0" fontId="13" fillId="0" borderId="0" xfId="0" applyFont="1" applyAlignment="1">
      <alignment horizontal="right"/>
    </xf>
    <xf numFmtId="0" fontId="14" fillId="0" borderId="0" xfId="0" applyFont="1"/>
    <xf numFmtId="0" fontId="11" fillId="0" borderId="0" xfId="0" applyFont="1" applyAlignment="1">
      <alignment wrapText="1"/>
    </xf>
    <xf numFmtId="0" fontId="10" fillId="0" borderId="0" xfId="0" applyFont="1" applyAlignment="1">
      <alignment horizontal="center" wrapText="1"/>
    </xf>
    <xf numFmtId="0" fontId="11" fillId="0" borderId="0" xfId="0" applyFont="1" applyAlignment="1">
      <alignment horizontal="center"/>
    </xf>
    <xf numFmtId="0" fontId="8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 wrapText="1"/>
    </xf>
    <xf numFmtId="0" fontId="16" fillId="0" borderId="0" xfId="0" applyFont="1" applyBorder="1"/>
    <xf numFmtId="0" fontId="12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vertical="center" wrapText="1"/>
    </xf>
    <xf numFmtId="49" fontId="8" fillId="0" borderId="0" xfId="0" applyNumberFormat="1" applyFont="1" applyBorder="1" applyAlignment="1">
      <alignment horizontal="center" vertical="center"/>
    </xf>
    <xf numFmtId="0" fontId="9" fillId="0" borderId="0" xfId="0" applyFont="1" quotePrefix="1"/>
    <xf numFmtId="49" fontId="12" fillId="0" borderId="0" xfId="0" applyNumberFormat="1" applyFont="1" applyBorder="1" applyAlignment="1">
      <alignment horizontal="center" vertical="center"/>
    </xf>
    <xf numFmtId="0" fontId="11" fillId="0" borderId="0" xfId="0" applyFont="1" applyFill="1" applyAlignment="1">
      <alignment horizontal="left" wrapText="1" indent="1"/>
    </xf>
    <xf numFmtId="0" fontId="14" fillId="0" borderId="0" xfId="0" applyFont="1" applyFill="1"/>
    <xf numFmtId="0" fontId="11" fillId="0" borderId="0" xfId="0" applyFont="1" applyBorder="1"/>
    <xf numFmtId="0" fontId="12" fillId="0" borderId="0" xfId="0" applyFont="1" applyFill="1" applyBorder="1" applyAlignment="1">
      <alignment horizontal="center" vertical="center" wrapText="1"/>
    </xf>
    <xf numFmtId="0" fontId="11" fillId="0" borderId="0" xfId="0" applyFont="1" applyFill="1"/>
    <xf numFmtId="0" fontId="11" fillId="0" borderId="0" xfId="0" applyFont="1"/>
    <xf numFmtId="1" fontId="13" fillId="0" borderId="0" xfId="0" applyNumberFormat="1" applyFont="1" applyFill="1" applyAlignment="1">
      <alignment horizontal="right" vertical="justify"/>
    </xf>
    <xf numFmtId="0" fontId="10" fillId="0" borderId="0" xfId="0" applyFont="1" applyFill="1" applyAlignment="1">
      <alignment horizontal="left" wrapText="1" indent="1"/>
    </xf>
    <xf numFmtId="3" fontId="4" fillId="0" borderId="0" xfId="0" applyNumberFormat="1" applyFont="1" applyAlignment="1">
      <alignment horizontal="right"/>
    </xf>
    <xf numFmtId="3" fontId="31" fillId="0" borderId="0" xfId="0" applyNumberFormat="1" applyFont="1" applyAlignment="1">
      <alignment horizontal="right"/>
    </xf>
    <xf numFmtId="1" fontId="8" fillId="0" borderId="0" xfId="0" applyNumberFormat="1" applyFont="1" applyAlignment="1">
      <alignment horizontal="left"/>
    </xf>
    <xf numFmtId="49" fontId="8" fillId="0" borderId="0" xfId="0" applyNumberFormat="1" applyFont="1" applyBorder="1" applyAlignment="1">
      <alignment horizontal="center"/>
    </xf>
    <xf numFmtId="49" fontId="12" fillId="0" borderId="0" xfId="0" applyNumberFormat="1" applyFont="1" applyAlignment="1">
      <alignment horizontal="center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10" fillId="0" borderId="0" xfId="0" applyFont="1" applyFill="1"/>
    <xf numFmtId="0" fontId="9" fillId="0" borderId="0" xfId="0" applyFont="1"/>
    <xf numFmtId="49" fontId="8" fillId="0" borderId="0" xfId="0" applyNumberFormat="1" applyFont="1" applyFill="1" applyBorder="1" applyAlignment="1">
      <alignment horizontal="center"/>
    </xf>
    <xf numFmtId="0" fontId="8" fillId="0" borderId="0" xfId="0" applyFont="1" quotePrefix="1"/>
    <xf numFmtId="0" fontId="8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center" wrapText="1"/>
    </xf>
    <xf numFmtId="49" fontId="9" fillId="0" borderId="0" xfId="0" applyNumberFormat="1" applyFont="1" applyBorder="1" applyAlignment="1">
      <alignment horizontal="center" wrapText="1"/>
    </xf>
    <xf numFmtId="0" fontId="16" fillId="0" borderId="0" xfId="0" applyFont="1" applyFill="1"/>
    <xf numFmtId="49" fontId="12" fillId="0" borderId="0" xfId="0" applyNumberFormat="1" applyFont="1" applyFill="1" applyAlignment="1">
      <alignment horizontal="center"/>
    </xf>
  </cellXfs>
  <cellStyles count="8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  <cellStyle name="Parasts 2" xfId="20"/>
    <cellStyle name="Parasts 3" xfId="21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2" Type="http://schemas.openxmlformats.org/officeDocument/2006/relationships/styles" Target="styles.xml" /><Relationship Id="rId3" Type="http://schemas.openxmlformats.org/officeDocument/2006/relationships/worksheet" Target="worksheets/sheet1.xml" /><Relationship Id="rId1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calcChain" Target="calcChain.xml" 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65"/>
  <sheetViews>
    <sheetView tabSelected="1" workbookViewId="0" topLeftCell="A1">
      <selection pane="topLeft" activeCell="I7" sqref="I7"/>
    </sheetView>
  </sheetViews>
  <sheetFormatPr defaultColWidth="8.814285714285713" defaultRowHeight="15.5"/>
  <cols>
    <col min="1" max="1" width="8" style="25" customWidth="1"/>
    <col min="2" max="2" width="9.857142857142858" style="25" customWidth="1"/>
    <col min="3" max="3" width="8.857142857142858" style="24" bestFit="1" customWidth="1"/>
    <col min="4" max="4" width="54.285714285714285" style="27" customWidth="1"/>
    <col min="5" max="5" width="11.285714285714286" style="28" bestFit="1" customWidth="1"/>
    <col min="6" max="7" width="11.857142857142858" style="28" bestFit="1" customWidth="1"/>
    <col min="8" max="8" width="27.142857142857142" style="25" customWidth="1"/>
    <col min="9" max="244" width="9.142857142857142" style="25" customWidth="1"/>
    <col min="245" max="245" width="8.857142857142858" style="25" bestFit="1"/>
    <col min="246" max="16384" width="8.857142857142858" style="25"/>
  </cols>
  <sheetData>
    <row r="1" spans="3:8" s="57" customFormat="1" ht="14">
      <c r="C1" s="70"/>
      <c r="D1" s="68"/>
      <c r="E1" s="69"/>
      <c r="F1" s="71"/>
      <c r="G1" s="71"/>
      <c r="H1" s="30" t="s">
        <v>54</v>
      </c>
    </row>
    <row r="2" spans="3:8" s="57" customFormat="1" ht="14">
      <c r="C2" s="70"/>
      <c r="D2" s="68"/>
      <c r="E2" s="69"/>
      <c r="F2" s="71"/>
      <c r="G2" s="71"/>
      <c r="H2" s="30" t="s">
        <v>56</v>
      </c>
    </row>
    <row r="3" spans="3:8" s="57" customFormat="1" ht="14">
      <c r="C3" s="70"/>
      <c r="D3" s="68"/>
      <c r="E3" s="69"/>
      <c r="F3" s="71"/>
      <c r="G3" s="71"/>
      <c r="H3" s="30" t="s">
        <v>57</v>
      </c>
    </row>
    <row r="4" spans="3:8" s="57" customFormat="1" ht="14">
      <c r="C4" s="70"/>
      <c r="D4" s="68"/>
      <c r="E4" s="69"/>
      <c r="F4" s="71"/>
      <c r="G4" s="71"/>
      <c r="H4" s="123" t="s">
        <v>324</v>
      </c>
    </row>
    <row r="5" spans="3:8" s="57" customFormat="1" ht="14">
      <c r="C5" s="70"/>
      <c r="D5" s="68"/>
      <c r="E5" s="69"/>
      <c r="F5" s="71"/>
      <c r="G5" s="71"/>
      <c r="H5" s="123" t="s">
        <v>325</v>
      </c>
    </row>
    <row r="6" spans="3:8" s="57" customFormat="1" ht="14">
      <c r="C6" s="70"/>
      <c r="D6" s="68"/>
      <c r="E6" s="69"/>
      <c r="F6" s="71"/>
      <c r="G6" s="71"/>
      <c r="H6" s="123"/>
    </row>
    <row r="7" spans="3:8" s="57" customFormat="1" ht="14">
      <c r="C7" s="70"/>
      <c r="D7" s="68"/>
      <c r="E7" s="69"/>
      <c r="F7" s="71"/>
      <c r="G7" s="71"/>
      <c r="H7" s="30"/>
    </row>
    <row r="8" spans="3:8" ht="20.25" customHeight="1">
      <c r="C8" s="7" t="s">
        <v>47</v>
      </c>
      <c r="D8" s="7"/>
      <c r="E8" s="7"/>
      <c r="F8" s="7"/>
      <c r="G8" s="7"/>
      <c r="H8" s="7"/>
    </row>
    <row r="9" spans="3:8" ht="15.5">
      <c r="C9" s="94"/>
      <c r="D9" s="94"/>
      <c r="E9" s="94"/>
      <c r="F9" s="94"/>
      <c r="G9" s="94"/>
      <c r="H9" s="94"/>
    </row>
    <row r="10" spans="3:8" ht="15.5">
      <c r="C10" s="95"/>
      <c r="H10" s="96"/>
    </row>
    <row r="11" spans="1:8" s="29" customFormat="1" ht="18" customHeight="1">
      <c r="A11" s="98"/>
      <c r="B11" s="52"/>
      <c r="C11" s="52" t="s">
        <v>0</v>
      </c>
      <c r="D11" s="6" t="s">
        <v>1</v>
      </c>
      <c r="E11" s="53"/>
      <c r="F11" s="92" t="s">
        <v>52</v>
      </c>
      <c r="G11" s="31"/>
      <c r="H11" s="3" t="s">
        <v>84</v>
      </c>
    </row>
    <row r="12" spans="1:8" s="29" customFormat="1" ht="14">
      <c r="A12" s="99" t="s">
        <v>60</v>
      </c>
      <c r="B12" s="54" t="s">
        <v>58</v>
      </c>
      <c r="C12" s="54" t="s">
        <v>2</v>
      </c>
      <c r="D12" s="5"/>
      <c r="E12" s="55" t="s">
        <v>51</v>
      </c>
      <c r="F12" s="90" t="s">
        <v>100</v>
      </c>
      <c r="G12" s="32" t="s">
        <v>13</v>
      </c>
      <c r="H12" s="2"/>
    </row>
    <row r="13" spans="1:8" s="29" customFormat="1" ht="14">
      <c r="A13" s="99" t="s">
        <v>61</v>
      </c>
      <c r="B13" s="54" t="s">
        <v>59</v>
      </c>
      <c r="C13" s="54" t="s">
        <v>26</v>
      </c>
      <c r="D13" s="5"/>
      <c r="E13" s="55" t="s">
        <v>3</v>
      </c>
      <c r="F13" s="90" t="s">
        <v>101</v>
      </c>
      <c r="G13" s="32" t="s">
        <v>4</v>
      </c>
      <c r="H13" s="2"/>
    </row>
    <row r="14" spans="1:8" s="29" customFormat="1" ht="14">
      <c r="A14" s="100" t="s">
        <v>309</v>
      </c>
      <c r="B14" s="100"/>
      <c r="C14" s="56" t="s">
        <v>27</v>
      </c>
      <c r="D14" s="4"/>
      <c r="E14" s="9" t="s">
        <v>4</v>
      </c>
      <c r="F14" s="9" t="s">
        <v>4</v>
      </c>
      <c r="G14" s="9"/>
      <c r="H14" s="1"/>
    </row>
    <row r="15" spans="3:7" s="37" customFormat="1" ht="15" customHeight="1">
      <c r="C15" s="33"/>
      <c r="D15" s="34"/>
      <c r="E15" s="34"/>
      <c r="F15" s="35"/>
      <c r="G15" s="36"/>
    </row>
    <row r="16" spans="1:8" s="41" customFormat="1" ht="14">
      <c r="A16" s="18" t="s">
        <v>64</v>
      </c>
      <c r="B16" s="104">
        <v>2025</v>
      </c>
      <c r="C16" s="20" t="s">
        <v>8</v>
      </c>
      <c r="D16" s="39" t="s">
        <v>15</v>
      </c>
      <c r="E16" s="89">
        <f>F16+G16</f>
        <v>3767726</v>
      </c>
      <c r="F16" s="58">
        <f>5579817-2796765</f>
        <v>2783052</v>
      </c>
      <c r="G16" s="58">
        <v>984674</v>
      </c>
      <c r="H16" s="91" t="s">
        <v>212</v>
      </c>
    </row>
    <row r="17" spans="1:8" s="41" customFormat="1" ht="14">
      <c r="A17" s="18"/>
      <c r="B17" s="104"/>
      <c r="C17" s="20"/>
      <c r="D17" s="39"/>
      <c r="E17" s="89"/>
      <c r="F17" s="58"/>
      <c r="G17" s="58"/>
      <c r="H17" s="91" t="s">
        <v>171</v>
      </c>
    </row>
    <row r="18" spans="1:8" s="42" customFormat="1" ht="14">
      <c r="A18" s="18" t="s">
        <v>64</v>
      </c>
      <c r="B18" s="104">
        <v>2894</v>
      </c>
      <c r="C18" s="20" t="s">
        <v>8</v>
      </c>
      <c r="D18" s="39" t="s">
        <v>19</v>
      </c>
      <c r="E18" s="89">
        <f>F18+G18</f>
        <v>340032</v>
      </c>
      <c r="F18" s="58"/>
      <c r="G18" s="58">
        <f>152120+187912</f>
        <v>340032</v>
      </c>
      <c r="H18" s="91" t="s">
        <v>212</v>
      </c>
    </row>
    <row r="19" spans="1:8" s="42" customFormat="1" ht="14">
      <c r="A19" s="18"/>
      <c r="B19" s="104"/>
      <c r="C19" s="20"/>
      <c r="D19" s="39"/>
      <c r="E19" s="89"/>
      <c r="F19" s="58"/>
      <c r="G19" s="58"/>
      <c r="H19" s="91" t="s">
        <v>171</v>
      </c>
    </row>
    <row r="20" spans="1:8" s="42" customFormat="1" ht="14">
      <c r="A20" s="18" t="s">
        <v>64</v>
      </c>
      <c r="B20" s="104">
        <v>3297</v>
      </c>
      <c r="C20" s="20" t="s">
        <v>8</v>
      </c>
      <c r="D20" s="39" t="s">
        <v>20</v>
      </c>
      <c r="E20" s="89">
        <f>F20+G20</f>
        <v>2813493</v>
      </c>
      <c r="F20" s="58"/>
      <c r="G20" s="58">
        <f>40806+2772687</f>
        <v>2813493</v>
      </c>
      <c r="H20" s="91" t="s">
        <v>212</v>
      </c>
    </row>
    <row r="21" spans="1:8" s="42" customFormat="1" ht="14">
      <c r="A21" s="18"/>
      <c r="B21" s="104"/>
      <c r="C21" s="20"/>
      <c r="D21" s="39"/>
      <c r="E21" s="89"/>
      <c r="F21" s="58"/>
      <c r="G21" s="58"/>
      <c r="H21" s="91" t="s">
        <v>171</v>
      </c>
    </row>
    <row r="22" spans="1:8" s="42" customFormat="1" ht="15" customHeight="1">
      <c r="A22" s="18" t="s">
        <v>64</v>
      </c>
      <c r="B22" s="103" t="s">
        <v>83</v>
      </c>
      <c r="C22" s="20" t="s">
        <v>8</v>
      </c>
      <c r="D22" s="39" t="s">
        <v>31</v>
      </c>
      <c r="E22" s="89">
        <f t="shared" si="0" ref="E22:E24">F22+G22</f>
        <v>163700</v>
      </c>
      <c r="F22" s="58"/>
      <c r="G22" s="58">
        <v>163700</v>
      </c>
      <c r="H22" s="91" t="s">
        <v>212</v>
      </c>
    </row>
    <row r="23" spans="1:8" s="42" customFormat="1" ht="15" customHeight="1">
      <c r="A23" s="18"/>
      <c r="B23" s="103"/>
      <c r="C23" s="20"/>
      <c r="D23" s="39"/>
      <c r="E23" s="89"/>
      <c r="F23" s="58"/>
      <c r="G23" s="58"/>
      <c r="H23" s="91" t="s">
        <v>171</v>
      </c>
    </row>
    <row r="24" spans="1:8" s="42" customFormat="1" ht="14">
      <c r="A24" s="18" t="s">
        <v>64</v>
      </c>
      <c r="B24" s="104">
        <v>2614</v>
      </c>
      <c r="C24" s="20" t="s">
        <v>8</v>
      </c>
      <c r="D24" s="39" t="s">
        <v>32</v>
      </c>
      <c r="E24" s="89">
        <f t="shared" si="0"/>
        <v>138698</v>
      </c>
      <c r="F24" s="58"/>
      <c r="G24" s="58">
        <v>138698</v>
      </c>
      <c r="H24" s="91" t="s">
        <v>212</v>
      </c>
    </row>
    <row r="25" spans="1:8" s="42" customFormat="1" ht="14">
      <c r="A25" s="18"/>
      <c r="B25" s="104"/>
      <c r="C25" s="20"/>
      <c r="D25" s="39"/>
      <c r="E25" s="89"/>
      <c r="F25" s="58"/>
      <c r="G25" s="58"/>
      <c r="H25" s="91" t="s">
        <v>171</v>
      </c>
    </row>
    <row r="26" spans="1:8" s="42" customFormat="1" ht="14.25" customHeight="1">
      <c r="A26" s="18" t="s">
        <v>64</v>
      </c>
      <c r="B26" s="103" t="s">
        <v>85</v>
      </c>
      <c r="C26" s="20" t="s">
        <v>8</v>
      </c>
      <c r="D26" s="39" t="s">
        <v>36</v>
      </c>
      <c r="E26" s="89">
        <f t="shared" si="1" ref="E26:E46">F26+G26</f>
        <v>1288290</v>
      </c>
      <c r="F26" s="58">
        <v>996217</v>
      </c>
      <c r="G26" s="58">
        <f>245592+46481</f>
        <v>292073</v>
      </c>
      <c r="H26" s="91" t="s">
        <v>212</v>
      </c>
    </row>
    <row r="27" spans="1:8" s="42" customFormat="1" ht="14.25" customHeight="1">
      <c r="A27" s="18"/>
      <c r="B27" s="103"/>
      <c r="C27" s="20"/>
      <c r="D27" s="39"/>
      <c r="E27" s="89"/>
      <c r="F27" s="58"/>
      <c r="G27" s="58"/>
      <c r="H27" s="91" t="s">
        <v>171</v>
      </c>
    </row>
    <row r="28" spans="1:8" s="37" customFormat="1" ht="15" customHeight="1">
      <c r="A28" s="18" t="s">
        <v>64</v>
      </c>
      <c r="B28" s="106">
        <v>9272.0300000000007</v>
      </c>
      <c r="C28" s="20" t="s">
        <v>8</v>
      </c>
      <c r="D28" s="39" t="s">
        <v>188</v>
      </c>
      <c r="E28" s="22">
        <f>F28+G28</f>
        <v>320000</v>
      </c>
      <c r="F28" s="60"/>
      <c r="G28" s="61">
        <v>320000</v>
      </c>
      <c r="H28" s="91" t="s">
        <v>212</v>
      </c>
    </row>
    <row r="29" spans="1:8" s="37" customFormat="1" ht="15" customHeight="1">
      <c r="A29" s="18"/>
      <c r="B29" s="106"/>
      <c r="C29" s="20"/>
      <c r="D29" s="39"/>
      <c r="E29" s="22"/>
      <c r="F29" s="60"/>
      <c r="G29" s="61"/>
      <c r="H29" s="91" t="s">
        <v>171</v>
      </c>
    </row>
    <row r="30" spans="1:8" s="37" customFormat="1" ht="15" customHeight="1">
      <c r="A30" s="18" t="s">
        <v>64</v>
      </c>
      <c r="B30" s="107" t="s">
        <v>104</v>
      </c>
      <c r="C30" s="20" t="s">
        <v>8</v>
      </c>
      <c r="D30" s="39" t="s">
        <v>102</v>
      </c>
      <c r="E30" s="22">
        <f>F30+G30</f>
        <v>700000</v>
      </c>
      <c r="F30" s="60"/>
      <c r="G30" s="61">
        <v>700000</v>
      </c>
      <c r="H30" s="91" t="s">
        <v>212</v>
      </c>
    </row>
    <row r="31" spans="2:8" s="37" customFormat="1" ht="15" customHeight="1">
      <c r="B31" s="108"/>
      <c r="C31" s="44"/>
      <c r="D31" s="39" t="s">
        <v>103</v>
      </c>
      <c r="E31" s="73"/>
      <c r="F31" s="60"/>
      <c r="G31" s="61"/>
      <c r="H31" s="91" t="s">
        <v>171</v>
      </c>
    </row>
    <row r="32" spans="1:8" s="37" customFormat="1" ht="15" customHeight="1">
      <c r="A32" s="18" t="s">
        <v>64</v>
      </c>
      <c r="B32" s="109" t="s">
        <v>83</v>
      </c>
      <c r="C32" s="20" t="s">
        <v>8</v>
      </c>
      <c r="D32" s="39" t="s">
        <v>189</v>
      </c>
      <c r="E32" s="22">
        <f>F32+G32</f>
        <v>550320</v>
      </c>
      <c r="F32" s="60"/>
      <c r="G32" s="61">
        <v>550320</v>
      </c>
      <c r="H32" s="91" t="s">
        <v>212</v>
      </c>
    </row>
    <row r="33" spans="2:8" s="37" customFormat="1" ht="15" customHeight="1">
      <c r="B33" s="108"/>
      <c r="C33" s="44"/>
      <c r="D33" s="39" t="s">
        <v>105</v>
      </c>
      <c r="E33" s="73"/>
      <c r="F33" s="60"/>
      <c r="G33" s="61"/>
      <c r="H33" s="91" t="s">
        <v>171</v>
      </c>
    </row>
    <row r="34" spans="1:8" s="37" customFormat="1" ht="15" customHeight="1">
      <c r="A34" s="18" t="s">
        <v>64</v>
      </c>
      <c r="B34" s="109" t="s">
        <v>108</v>
      </c>
      <c r="C34" s="20" t="s">
        <v>8</v>
      </c>
      <c r="D34" s="23" t="s">
        <v>106</v>
      </c>
      <c r="E34" s="22">
        <f>F34+G34</f>
        <v>548627</v>
      </c>
      <c r="F34" s="60"/>
      <c r="G34" s="61">
        <v>548627</v>
      </c>
      <c r="H34" s="91" t="s">
        <v>212</v>
      </c>
    </row>
    <row r="35" spans="3:8" s="37" customFormat="1" ht="15" customHeight="1">
      <c r="C35" s="44"/>
      <c r="D35" s="39" t="s">
        <v>107</v>
      </c>
      <c r="E35" s="73"/>
      <c r="F35" s="60"/>
      <c r="G35" s="61"/>
      <c r="H35" s="91" t="s">
        <v>171</v>
      </c>
    </row>
    <row r="36" spans="1:8" s="37" customFormat="1" ht="15" customHeight="1">
      <c r="A36" s="121" t="s">
        <v>64</v>
      </c>
      <c r="B36" s="109" t="s">
        <v>194</v>
      </c>
      <c r="C36" s="20" t="s">
        <v>8</v>
      </c>
      <c r="D36" s="124" t="s">
        <v>195</v>
      </c>
      <c r="E36" s="22">
        <f>F36+G36</f>
        <v>110352</v>
      </c>
      <c r="F36" s="60"/>
      <c r="G36" s="61">
        <v>110352</v>
      </c>
      <c r="H36" s="129" t="s">
        <v>208</v>
      </c>
    </row>
    <row r="37" spans="1:8" s="37" customFormat="1" ht="15" customHeight="1">
      <c r="A37" s="136"/>
      <c r="C37" s="44"/>
      <c r="D37" s="124" t="s">
        <v>196</v>
      </c>
      <c r="E37" s="73"/>
      <c r="F37" s="60"/>
      <c r="G37" s="61"/>
      <c r="H37" s="129" t="s">
        <v>209</v>
      </c>
    </row>
    <row r="38" spans="1:8" s="37" customFormat="1" ht="15" customHeight="1">
      <c r="A38" s="136"/>
      <c r="C38" s="44"/>
      <c r="D38" s="39" t="s">
        <v>315</v>
      </c>
      <c r="E38" s="73"/>
      <c r="F38" s="60"/>
      <c r="G38" s="61"/>
      <c r="H38" s="39"/>
    </row>
    <row r="39" spans="1:8" s="37" customFormat="1" ht="15" customHeight="1">
      <c r="A39" s="136"/>
      <c r="C39" s="44"/>
      <c r="D39" s="39" t="s">
        <v>46</v>
      </c>
      <c r="E39" s="73"/>
      <c r="F39" s="60"/>
      <c r="G39" s="61"/>
      <c r="H39" s="39"/>
    </row>
    <row r="40" spans="1:8" s="37" customFormat="1" ht="15" customHeight="1">
      <c r="A40" s="121" t="s">
        <v>64</v>
      </c>
      <c r="B40" s="109" t="s">
        <v>197</v>
      </c>
      <c r="C40" s="20" t="s">
        <v>8</v>
      </c>
      <c r="D40" s="124" t="s">
        <v>198</v>
      </c>
      <c r="E40" s="22">
        <f>F40+G40</f>
        <v>826519</v>
      </c>
      <c r="F40" s="60"/>
      <c r="G40" s="61">
        <v>826519</v>
      </c>
      <c r="H40" s="91" t="s">
        <v>212</v>
      </c>
    </row>
    <row r="41" spans="1:8" s="37" customFormat="1" ht="15" customHeight="1">
      <c r="A41" s="136"/>
      <c r="C41" s="44"/>
      <c r="D41" s="124" t="s">
        <v>199</v>
      </c>
      <c r="E41" s="73"/>
      <c r="F41" s="60"/>
      <c r="G41" s="61"/>
      <c r="H41" s="91" t="s">
        <v>171</v>
      </c>
    </row>
    <row r="42" spans="1:8" s="37" customFormat="1" ht="15" customHeight="1">
      <c r="A42" s="136"/>
      <c r="C42" s="44"/>
      <c r="D42" s="39" t="s">
        <v>200</v>
      </c>
      <c r="E42" s="73"/>
      <c r="F42" s="60"/>
      <c r="G42" s="61"/>
      <c r="H42" s="39"/>
    </row>
    <row r="43" spans="1:8" s="37" customFormat="1" ht="15" customHeight="1">
      <c r="A43" s="121" t="s">
        <v>64</v>
      </c>
      <c r="B43" s="126" t="s">
        <v>203</v>
      </c>
      <c r="C43" s="20" t="s">
        <v>8</v>
      </c>
      <c r="D43" s="127" t="s">
        <v>204</v>
      </c>
      <c r="E43" s="22">
        <f>F43+G43</f>
        <v>592171</v>
      </c>
      <c r="F43" s="60">
        <v>503345</v>
      </c>
      <c r="G43" s="61">
        <v>88826</v>
      </c>
      <c r="H43" s="91" t="s">
        <v>212</v>
      </c>
    </row>
    <row r="44" spans="3:8" s="37" customFormat="1" ht="15" customHeight="1">
      <c r="C44" s="44"/>
      <c r="D44" s="127" t="s">
        <v>205</v>
      </c>
      <c r="E44" s="73"/>
      <c r="F44" s="60"/>
      <c r="G44" s="61"/>
      <c r="H44" s="91" t="s">
        <v>171</v>
      </c>
    </row>
    <row r="45" spans="1:8" s="42" customFormat="1" ht="14.25" customHeight="1">
      <c r="A45" s="18" t="s">
        <v>67</v>
      </c>
      <c r="B45" s="103" t="s">
        <v>86</v>
      </c>
      <c r="C45" s="20" t="s">
        <v>48</v>
      </c>
      <c r="D45" s="39" t="s">
        <v>49</v>
      </c>
      <c r="E45" s="89">
        <f t="shared" si="1"/>
        <v>18308</v>
      </c>
      <c r="F45" s="58"/>
      <c r="G45" s="58">
        <v>18308</v>
      </c>
      <c r="H45" s="75" t="s">
        <v>297</v>
      </c>
    </row>
    <row r="46" spans="1:8" s="42" customFormat="1" ht="14.25" customHeight="1">
      <c r="A46" s="18" t="s">
        <v>67</v>
      </c>
      <c r="B46" s="103" t="s">
        <v>87</v>
      </c>
      <c r="C46" s="20" t="s">
        <v>48</v>
      </c>
      <c r="D46" s="39" t="s">
        <v>50</v>
      </c>
      <c r="E46" s="89">
        <f t="shared" si="1"/>
        <v>14242</v>
      </c>
      <c r="F46" s="58"/>
      <c r="G46" s="58">
        <v>14242</v>
      </c>
      <c r="H46" s="75" t="s">
        <v>297</v>
      </c>
    </row>
    <row r="47" spans="1:8" s="38" customFormat="1" ht="14.15" customHeight="1">
      <c r="A47" s="18" t="s">
        <v>67</v>
      </c>
      <c r="B47" s="19" t="s">
        <v>88</v>
      </c>
      <c r="C47" s="20" t="s">
        <v>17</v>
      </c>
      <c r="D47" s="17" t="s">
        <v>190</v>
      </c>
      <c r="E47" s="89">
        <f t="shared" si="2" ref="E47:E83">F47+G47</f>
        <v>38236</v>
      </c>
      <c r="F47" s="58"/>
      <c r="G47" s="58">
        <v>38236</v>
      </c>
      <c r="H47" s="39" t="s">
        <v>22</v>
      </c>
    </row>
    <row r="48" spans="1:8" s="38" customFormat="1" ht="14.15" customHeight="1">
      <c r="A48" s="18" t="s">
        <v>67</v>
      </c>
      <c r="B48" s="19" t="s">
        <v>90</v>
      </c>
      <c r="C48" s="20" t="s">
        <v>17</v>
      </c>
      <c r="D48" s="17" t="s">
        <v>34</v>
      </c>
      <c r="E48" s="89">
        <f>F48+G48</f>
        <v>14399</v>
      </c>
      <c r="F48" s="58"/>
      <c r="G48" s="58">
        <v>14399</v>
      </c>
      <c r="H48" s="39" t="s">
        <v>22</v>
      </c>
    </row>
    <row r="49" spans="1:8" s="38" customFormat="1" ht="14.15" customHeight="1">
      <c r="A49" s="18" t="s">
        <v>67</v>
      </c>
      <c r="B49" s="19" t="s">
        <v>91</v>
      </c>
      <c r="C49" s="20" t="s">
        <v>17</v>
      </c>
      <c r="D49" s="17" t="s">
        <v>38</v>
      </c>
      <c r="E49" s="89">
        <f>F49+G49</f>
        <v>42834</v>
      </c>
      <c r="F49" s="58"/>
      <c r="G49" s="58">
        <v>42834</v>
      </c>
      <c r="H49" s="39" t="s">
        <v>22</v>
      </c>
    </row>
    <row r="50" spans="1:8" s="38" customFormat="1" ht="14.15" customHeight="1">
      <c r="A50" s="18"/>
      <c r="C50" s="20"/>
      <c r="D50" s="17" t="s">
        <v>39</v>
      </c>
      <c r="E50" s="89"/>
      <c r="F50" s="58"/>
      <c r="G50" s="58"/>
      <c r="H50" s="39"/>
    </row>
    <row r="51" spans="1:8" s="19" customFormat="1" ht="15" customHeight="1">
      <c r="A51" s="18" t="s">
        <v>67</v>
      </c>
      <c r="B51" s="103" t="s">
        <v>92</v>
      </c>
      <c r="C51" s="20" t="s">
        <v>17</v>
      </c>
      <c r="D51" s="17" t="s">
        <v>53</v>
      </c>
      <c r="E51" s="22">
        <f>F51+G51</f>
        <v>59290</v>
      </c>
      <c r="F51" s="59"/>
      <c r="G51" s="58">
        <v>59290</v>
      </c>
      <c r="H51" s="39" t="s">
        <v>22</v>
      </c>
    </row>
    <row r="52" spans="1:8" s="19" customFormat="1" ht="14">
      <c r="A52" s="18"/>
      <c r="C52" s="20"/>
      <c r="D52" s="17" t="s">
        <v>46</v>
      </c>
      <c r="E52" s="22"/>
      <c r="F52" s="59"/>
      <c r="G52" s="58"/>
      <c r="H52" s="39"/>
    </row>
    <row r="53" spans="1:8" s="38" customFormat="1" ht="14.15" customHeight="1">
      <c r="A53" s="18" t="s">
        <v>67</v>
      </c>
      <c r="B53" s="104">
        <v>3927</v>
      </c>
      <c r="C53" s="20" t="s">
        <v>17</v>
      </c>
      <c r="D53" s="17" t="s">
        <v>37</v>
      </c>
      <c r="E53" s="22">
        <f>F53+G53</f>
        <v>750000</v>
      </c>
      <c r="F53" s="58"/>
      <c r="G53" s="58">
        <v>750000</v>
      </c>
      <c r="H53" s="39" t="s">
        <v>25</v>
      </c>
    </row>
    <row r="54" spans="1:8" s="38" customFormat="1" ht="14.15" customHeight="1">
      <c r="A54" s="18"/>
      <c r="C54" s="20"/>
      <c r="D54" s="17" t="s">
        <v>180</v>
      </c>
      <c r="E54" s="89"/>
      <c r="F54" s="58"/>
      <c r="G54" s="58"/>
      <c r="H54" s="39"/>
    </row>
    <row r="55" spans="1:8" s="38" customFormat="1" ht="14.15" customHeight="1">
      <c r="A55" s="18"/>
      <c r="C55" s="20"/>
      <c r="D55" s="17" t="s">
        <v>183</v>
      </c>
      <c r="E55" s="89"/>
      <c r="F55" s="58"/>
      <c r="G55" s="58"/>
      <c r="H55" s="39"/>
    </row>
    <row r="56" spans="1:8" s="19" customFormat="1" ht="15" customHeight="1">
      <c r="A56" s="18" t="s">
        <v>67</v>
      </c>
      <c r="B56" s="103" t="s">
        <v>93</v>
      </c>
      <c r="C56" s="20" t="s">
        <v>17</v>
      </c>
      <c r="D56" s="76" t="s">
        <v>43</v>
      </c>
      <c r="E56" s="22">
        <f>F56+G56</f>
        <v>114587</v>
      </c>
      <c r="F56" s="59"/>
      <c r="G56" s="58">
        <v>114587</v>
      </c>
      <c r="H56" s="39" t="s">
        <v>25</v>
      </c>
    </row>
    <row r="57" spans="1:8" s="37" customFormat="1" ht="15" customHeight="1">
      <c r="A57" s="18" t="s">
        <v>67</v>
      </c>
      <c r="B57" s="106">
        <v>9365</v>
      </c>
      <c r="C57" s="20" t="s">
        <v>17</v>
      </c>
      <c r="D57" s="39" t="s">
        <v>109</v>
      </c>
      <c r="E57" s="22">
        <f>F57+G57</f>
        <v>70000</v>
      </c>
      <c r="F57" s="60"/>
      <c r="G57" s="61">
        <v>70000</v>
      </c>
      <c r="H57" s="39" t="s">
        <v>22</v>
      </c>
    </row>
    <row r="58" spans="1:8" s="37" customFormat="1" ht="15" customHeight="1">
      <c r="A58" s="18" t="s">
        <v>67</v>
      </c>
      <c r="B58" s="109" t="s">
        <v>111</v>
      </c>
      <c r="C58" s="20" t="s">
        <v>17</v>
      </c>
      <c r="D58" s="110" t="s">
        <v>110</v>
      </c>
      <c r="E58" s="22">
        <f>F58+G58</f>
        <v>1281000</v>
      </c>
      <c r="F58" s="60"/>
      <c r="G58" s="61">
        <v>1281000</v>
      </c>
      <c r="H58" s="39" t="s">
        <v>22</v>
      </c>
    </row>
    <row r="59" spans="1:8" s="37" customFormat="1" ht="15" customHeight="1">
      <c r="A59" s="18" t="s">
        <v>67</v>
      </c>
      <c r="B59" s="113" t="s">
        <v>90</v>
      </c>
      <c r="C59" s="20" t="s">
        <v>17</v>
      </c>
      <c r="D59" s="39" t="s">
        <v>112</v>
      </c>
      <c r="E59" s="22">
        <f>F59+G59</f>
        <v>180000</v>
      </c>
      <c r="F59" s="60"/>
      <c r="G59" s="61">
        <v>180000</v>
      </c>
      <c r="H59" s="39" t="s">
        <v>22</v>
      </c>
    </row>
    <row r="60" spans="2:8" s="37" customFormat="1" ht="15" customHeight="1">
      <c r="B60" s="108"/>
      <c r="C60" s="44"/>
      <c r="D60" s="39" t="s">
        <v>113</v>
      </c>
      <c r="E60" s="73"/>
      <c r="F60" s="60"/>
      <c r="G60" s="61"/>
      <c r="H60" s="39"/>
    </row>
    <row r="61" spans="1:8" s="37" customFormat="1" ht="15" customHeight="1">
      <c r="A61" s="18" t="s">
        <v>67</v>
      </c>
      <c r="B61" s="107" t="s">
        <v>115</v>
      </c>
      <c r="C61" s="20" t="s">
        <v>17</v>
      </c>
      <c r="D61" s="39" t="s">
        <v>191</v>
      </c>
      <c r="E61" s="22">
        <f>F61+G61</f>
        <v>120000</v>
      </c>
      <c r="F61" s="60"/>
      <c r="G61" s="61">
        <v>120000</v>
      </c>
      <c r="H61" s="39" t="s">
        <v>22</v>
      </c>
    </row>
    <row r="62" spans="2:8" s="37" customFormat="1" ht="15" customHeight="1">
      <c r="B62" s="108"/>
      <c r="C62" s="44"/>
      <c r="D62" s="39" t="s">
        <v>186</v>
      </c>
      <c r="E62" s="73"/>
      <c r="F62" s="60"/>
      <c r="G62" s="61"/>
      <c r="H62" s="39"/>
    </row>
    <row r="63" spans="2:8" s="37" customFormat="1" ht="15" customHeight="1">
      <c r="B63" s="108"/>
      <c r="C63" s="44"/>
      <c r="D63" s="39" t="s">
        <v>114</v>
      </c>
      <c r="E63" s="73"/>
      <c r="F63" s="60"/>
      <c r="G63" s="61"/>
      <c r="H63" s="39"/>
    </row>
    <row r="64" spans="1:8" s="37" customFormat="1" ht="15" customHeight="1">
      <c r="A64" s="18" t="s">
        <v>67</v>
      </c>
      <c r="B64" s="109" t="s">
        <v>86</v>
      </c>
      <c r="C64" s="20" t="s">
        <v>48</v>
      </c>
      <c r="D64" s="39" t="s">
        <v>116</v>
      </c>
      <c r="E64" s="22">
        <f>F64+G64</f>
        <v>257027</v>
      </c>
      <c r="F64" s="60"/>
      <c r="G64" s="61">
        <f>235058+21969</f>
        <v>257027</v>
      </c>
      <c r="H64" s="75" t="s">
        <v>297</v>
      </c>
    </row>
    <row r="65" spans="2:8" s="37" customFormat="1" ht="15" customHeight="1">
      <c r="B65" s="108"/>
      <c r="C65" s="44"/>
      <c r="D65" s="39" t="s">
        <v>117</v>
      </c>
      <c r="E65" s="73"/>
      <c r="F65" s="60"/>
      <c r="G65" s="61"/>
      <c r="H65" s="75"/>
    </row>
    <row r="66" spans="1:8" s="37" customFormat="1" ht="15" customHeight="1">
      <c r="A66" s="18" t="s">
        <v>67</v>
      </c>
      <c r="B66" s="109" t="s">
        <v>87</v>
      </c>
      <c r="C66" s="20" t="s">
        <v>48</v>
      </c>
      <c r="D66" s="39" t="s">
        <v>118</v>
      </c>
      <c r="E66" s="22">
        <f>F66+G66</f>
        <v>122475</v>
      </c>
      <c r="F66" s="60"/>
      <c r="G66" s="61">
        <v>122475</v>
      </c>
      <c r="H66" s="75" t="s">
        <v>297</v>
      </c>
    </row>
    <row r="67" spans="2:8" s="37" customFormat="1" ht="15" customHeight="1">
      <c r="B67" s="108"/>
      <c r="C67" s="44"/>
      <c r="D67" s="39" t="s">
        <v>119</v>
      </c>
      <c r="E67" s="73"/>
      <c r="F67" s="60"/>
      <c r="G67" s="61"/>
      <c r="H67" s="75"/>
    </row>
    <row r="68" spans="1:8" s="37" customFormat="1" ht="15" customHeight="1">
      <c r="A68" s="18" t="s">
        <v>67</v>
      </c>
      <c r="B68" s="106">
        <v>3574</v>
      </c>
      <c r="C68" s="20" t="s">
        <v>17</v>
      </c>
      <c r="D68" s="39" t="s">
        <v>120</v>
      </c>
      <c r="E68" s="22">
        <f>F68+G68</f>
        <v>540000</v>
      </c>
      <c r="F68" s="60"/>
      <c r="G68" s="61">
        <f>550000-10000</f>
        <v>540000</v>
      </c>
      <c r="H68" s="17" t="s">
        <v>184</v>
      </c>
    </row>
    <row r="69" spans="1:8" s="37" customFormat="1" ht="15" customHeight="1">
      <c r="A69" s="18"/>
      <c r="B69" s="106"/>
      <c r="C69" s="20"/>
      <c r="D69" s="39"/>
      <c r="E69" s="22"/>
      <c r="F69" s="60"/>
      <c r="G69" s="61"/>
      <c r="H69" s="17" t="s">
        <v>185</v>
      </c>
    </row>
    <row r="70" spans="1:8" s="37" customFormat="1" ht="15" customHeight="1">
      <c r="A70" s="18" t="s">
        <v>67</v>
      </c>
      <c r="B70" s="106">
        <v>3894</v>
      </c>
      <c r="C70" s="20" t="s">
        <v>17</v>
      </c>
      <c r="D70" s="110" t="s">
        <v>121</v>
      </c>
      <c r="E70" s="22">
        <f>F70+G70</f>
        <v>350000</v>
      </c>
      <c r="F70" s="60"/>
      <c r="G70" s="61">
        <v>350000</v>
      </c>
      <c r="H70" s="39" t="s">
        <v>184</v>
      </c>
    </row>
    <row r="71" spans="1:8" s="37" customFormat="1" ht="15" customHeight="1">
      <c r="A71" s="18"/>
      <c r="B71" s="106"/>
      <c r="C71" s="20"/>
      <c r="D71" s="110"/>
      <c r="E71" s="22"/>
      <c r="F71" s="60"/>
      <c r="G71" s="61"/>
      <c r="H71" s="39" t="s">
        <v>185</v>
      </c>
    </row>
    <row r="72" spans="1:8" s="37" customFormat="1" ht="15" customHeight="1">
      <c r="A72" s="18" t="s">
        <v>67</v>
      </c>
      <c r="B72" s="109" t="s">
        <v>123</v>
      </c>
      <c r="C72" s="20" t="s">
        <v>17</v>
      </c>
      <c r="D72" s="39" t="s">
        <v>122</v>
      </c>
      <c r="E72" s="22">
        <f>F72+G72</f>
        <v>620912</v>
      </c>
      <c r="F72" s="60"/>
      <c r="G72" s="61">
        <f>594867+14556+1489+10000</f>
        <v>620912</v>
      </c>
      <c r="H72" s="39" t="s">
        <v>184</v>
      </c>
    </row>
    <row r="73" spans="1:8" s="37" customFormat="1" ht="15" customHeight="1">
      <c r="A73" s="18"/>
      <c r="B73" s="109"/>
      <c r="C73" s="20"/>
      <c r="D73" s="39"/>
      <c r="E73" s="22"/>
      <c r="F73" s="60"/>
      <c r="G73" s="61"/>
      <c r="H73" s="39" t="s">
        <v>185</v>
      </c>
    </row>
    <row r="74" spans="1:8" s="37" customFormat="1" ht="15" customHeight="1">
      <c r="A74" s="18" t="s">
        <v>67</v>
      </c>
      <c r="B74" s="107" t="s">
        <v>125</v>
      </c>
      <c r="C74" s="20" t="s">
        <v>17</v>
      </c>
      <c r="D74" s="39" t="s">
        <v>124</v>
      </c>
      <c r="E74" s="22">
        <f>F74+G74</f>
        <v>68511</v>
      </c>
      <c r="F74" s="60"/>
      <c r="G74" s="61">
        <f>70000-1489</f>
        <v>68511</v>
      </c>
      <c r="H74" s="39" t="s">
        <v>184</v>
      </c>
    </row>
    <row r="75" spans="1:8" s="37" customFormat="1" ht="15" customHeight="1">
      <c r="A75" s="18"/>
      <c r="B75" s="107"/>
      <c r="C75" s="20"/>
      <c r="D75" s="39"/>
      <c r="E75" s="22"/>
      <c r="F75" s="60"/>
      <c r="G75" s="61"/>
      <c r="H75" s="39" t="s">
        <v>185</v>
      </c>
    </row>
    <row r="76" spans="1:8" s="37" customFormat="1" ht="15" customHeight="1">
      <c r="A76" s="121" t="s">
        <v>67</v>
      </c>
      <c r="B76" s="117" t="s">
        <v>201</v>
      </c>
      <c r="C76" s="125" t="s">
        <v>172</v>
      </c>
      <c r="D76" s="124" t="s">
        <v>202</v>
      </c>
      <c r="E76" s="22">
        <f>F76+G76</f>
        <v>84627</v>
      </c>
      <c r="F76" s="60"/>
      <c r="G76" s="61">
        <v>84627</v>
      </c>
      <c r="H76" s="39" t="s">
        <v>169</v>
      </c>
    </row>
    <row r="77" spans="1:8" s="37" customFormat="1" ht="15" customHeight="1">
      <c r="A77" s="121" t="s">
        <v>67</v>
      </c>
      <c r="B77" s="117">
        <v>3932</v>
      </c>
      <c r="C77" s="20" t="s">
        <v>17</v>
      </c>
      <c r="D77" s="127" t="s">
        <v>206</v>
      </c>
      <c r="E77" s="22">
        <f>F77+G77</f>
        <v>8028012</v>
      </c>
      <c r="F77" s="60">
        <v>6823810</v>
      </c>
      <c r="G77" s="61">
        <v>1204202</v>
      </c>
      <c r="H77" s="129" t="s">
        <v>208</v>
      </c>
    </row>
    <row r="78" spans="1:8" s="37" customFormat="1" ht="15" customHeight="1">
      <c r="A78" s="121"/>
      <c r="B78" s="117"/>
      <c r="C78" s="20"/>
      <c r="D78" s="39" t="s">
        <v>207</v>
      </c>
      <c r="E78" s="22"/>
      <c r="F78" s="60"/>
      <c r="G78" s="61"/>
      <c r="H78" s="129" t="s">
        <v>209</v>
      </c>
    </row>
    <row r="79" spans="1:8" s="37" customFormat="1" ht="15" customHeight="1">
      <c r="A79" s="121" t="s">
        <v>67</v>
      </c>
      <c r="B79" s="137" t="s">
        <v>210</v>
      </c>
      <c r="C79" s="20" t="s">
        <v>17</v>
      </c>
      <c r="D79" s="128" t="s">
        <v>211</v>
      </c>
      <c r="E79" s="22">
        <f>F79+G79</f>
        <v>8194269</v>
      </c>
      <c r="F79" s="60">
        <v>6000000</v>
      </c>
      <c r="G79" s="61">
        <f>1695900+498369</f>
        <v>2194269</v>
      </c>
      <c r="H79" s="39" t="s">
        <v>9</v>
      </c>
    </row>
    <row r="80" spans="1:8" s="37" customFormat="1" ht="15" customHeight="1">
      <c r="A80" s="121" t="s">
        <v>67</v>
      </c>
      <c r="B80" s="137" t="s">
        <v>305</v>
      </c>
      <c r="C80" s="20" t="s">
        <v>17</v>
      </c>
      <c r="D80" s="124" t="s">
        <v>306</v>
      </c>
      <c r="E80" s="22">
        <f>F80+G80</f>
        <v>118096</v>
      </c>
      <c r="F80" s="60"/>
      <c r="G80" s="61">
        <v>118096</v>
      </c>
      <c r="H80" s="39" t="s">
        <v>184</v>
      </c>
    </row>
    <row r="81" spans="1:8" s="37" customFormat="1" ht="15" customHeight="1">
      <c r="A81" s="121"/>
      <c r="B81" s="126"/>
      <c r="C81" s="20"/>
      <c r="D81" s="124" t="s">
        <v>307</v>
      </c>
      <c r="E81" s="22"/>
      <c r="F81" s="60"/>
      <c r="G81" s="61"/>
      <c r="H81" s="39" t="s">
        <v>185</v>
      </c>
    </row>
    <row r="82" spans="1:8" s="37" customFormat="1" ht="15" customHeight="1">
      <c r="A82" s="121" t="s">
        <v>67</v>
      </c>
      <c r="B82" s="103" t="s">
        <v>322</v>
      </c>
      <c r="C82" s="20" t="s">
        <v>17</v>
      </c>
      <c r="D82" s="124" t="s">
        <v>323</v>
      </c>
      <c r="E82" s="89">
        <f t="shared" si="3" ref="E82">F82+G82</f>
        <v>36300</v>
      </c>
      <c r="F82" s="58"/>
      <c r="G82" s="58">
        <v>36300</v>
      </c>
      <c r="H82" s="39" t="s">
        <v>22</v>
      </c>
    </row>
    <row r="83" spans="1:8" s="38" customFormat="1" ht="14.15" customHeight="1">
      <c r="A83" s="121" t="s">
        <v>68</v>
      </c>
      <c r="B83" s="103" t="s">
        <v>89</v>
      </c>
      <c r="C83" s="20" t="s">
        <v>17</v>
      </c>
      <c r="D83" s="17" t="s">
        <v>33</v>
      </c>
      <c r="E83" s="89">
        <f t="shared" si="2"/>
        <v>14520</v>
      </c>
      <c r="F83" s="58"/>
      <c r="G83" s="58">
        <v>14520</v>
      </c>
      <c r="H83" s="39" t="s">
        <v>22</v>
      </c>
    </row>
    <row r="84" spans="1:8" s="38" customFormat="1" ht="14.15" customHeight="1">
      <c r="A84" s="121"/>
      <c r="B84" s="103"/>
      <c r="C84" s="20"/>
      <c r="D84" s="17"/>
      <c r="E84" s="89"/>
      <c r="F84" s="58"/>
      <c r="G84" s="58"/>
      <c r="H84" s="39"/>
    </row>
    <row r="85" spans="1:8" s="38" customFormat="1" ht="14.15" customHeight="1">
      <c r="A85" s="121"/>
      <c r="B85" s="103"/>
      <c r="C85" s="20"/>
      <c r="D85" s="17"/>
      <c r="E85" s="89"/>
      <c r="F85" s="58"/>
      <c r="G85" s="58"/>
      <c r="H85" s="39"/>
    </row>
    <row r="86" spans="1:8" s="37" customFormat="1" ht="15" customHeight="1">
      <c r="A86" s="18" t="s">
        <v>68</v>
      </c>
      <c r="B86" s="109" t="s">
        <v>89</v>
      </c>
      <c r="C86" s="20" t="s">
        <v>17</v>
      </c>
      <c r="D86" s="39" t="s">
        <v>126</v>
      </c>
      <c r="E86" s="22">
        <f>F86+G86</f>
        <v>180000</v>
      </c>
      <c r="F86" s="60"/>
      <c r="G86" s="61">
        <v>180000</v>
      </c>
      <c r="H86" s="39" t="s">
        <v>22</v>
      </c>
    </row>
    <row r="87" spans="2:8" s="37" customFormat="1" ht="15" customHeight="1">
      <c r="B87" s="108"/>
      <c r="C87" s="44"/>
      <c r="D87" s="39" t="s">
        <v>127</v>
      </c>
      <c r="E87" s="73"/>
      <c r="F87" s="60"/>
      <c r="G87" s="61"/>
      <c r="H87" s="39"/>
    </row>
    <row r="88" spans="2:8" s="37" customFormat="1" ht="15" customHeight="1">
      <c r="B88" s="108"/>
      <c r="C88" s="44"/>
      <c r="D88" s="39" t="s">
        <v>187</v>
      </c>
      <c r="E88" s="73"/>
      <c r="F88" s="60"/>
      <c r="G88" s="61"/>
      <c r="H88" s="39"/>
    </row>
    <row r="89" spans="1:8" s="37" customFormat="1" ht="15" customHeight="1">
      <c r="A89" s="18" t="s">
        <v>68</v>
      </c>
      <c r="B89" s="106">
        <v>3043</v>
      </c>
      <c r="C89" s="20" t="s">
        <v>8</v>
      </c>
      <c r="D89" s="39" t="s">
        <v>192</v>
      </c>
      <c r="E89" s="22">
        <f>F89+G89</f>
        <v>605000</v>
      </c>
      <c r="F89" s="60"/>
      <c r="G89" s="61">
        <v>605000</v>
      </c>
      <c r="H89" s="91" t="s">
        <v>212</v>
      </c>
    </row>
    <row r="90" spans="2:8" s="37" customFormat="1" ht="15" customHeight="1">
      <c r="B90" s="108"/>
      <c r="C90" s="44"/>
      <c r="D90" s="39" t="s">
        <v>128</v>
      </c>
      <c r="E90" s="73"/>
      <c r="F90" s="60"/>
      <c r="G90" s="61"/>
      <c r="H90" s="91" t="s">
        <v>171</v>
      </c>
    </row>
    <row r="91" spans="1:8" s="37" customFormat="1" ht="15" customHeight="1">
      <c r="A91" s="18" t="s">
        <v>68</v>
      </c>
      <c r="B91" s="107" t="s">
        <v>131</v>
      </c>
      <c r="C91" s="20" t="s">
        <v>45</v>
      </c>
      <c r="D91" s="39" t="s">
        <v>129</v>
      </c>
      <c r="E91" s="22">
        <f>F91+G91</f>
        <v>200000</v>
      </c>
      <c r="F91" s="60"/>
      <c r="G91" s="61">
        <v>200000</v>
      </c>
      <c r="H91" s="39" t="s">
        <v>9</v>
      </c>
    </row>
    <row r="92" spans="2:8" s="37" customFormat="1" ht="15" customHeight="1">
      <c r="B92" s="108"/>
      <c r="C92" s="44"/>
      <c r="D92" s="39" t="s">
        <v>130</v>
      </c>
      <c r="E92" s="73"/>
      <c r="F92" s="60"/>
      <c r="G92" s="61"/>
      <c r="H92" s="39"/>
    </row>
    <row r="93" spans="1:8" s="37" customFormat="1" ht="15" customHeight="1">
      <c r="A93" s="18" t="s">
        <v>68</v>
      </c>
      <c r="B93" s="107" t="s">
        <v>132</v>
      </c>
      <c r="C93" s="20" t="s">
        <v>17</v>
      </c>
      <c r="D93" s="39" t="s">
        <v>133</v>
      </c>
      <c r="E93" s="22">
        <f>F93+G93</f>
        <v>200000</v>
      </c>
      <c r="F93" s="60"/>
      <c r="G93" s="61">
        <v>200000</v>
      </c>
      <c r="H93" s="39" t="s">
        <v>9</v>
      </c>
    </row>
    <row r="94" spans="2:8" s="37" customFormat="1" ht="15" customHeight="1">
      <c r="B94" s="108"/>
      <c r="C94" s="44"/>
      <c r="D94" s="39" t="s">
        <v>134</v>
      </c>
      <c r="E94" s="73"/>
      <c r="F94" s="60"/>
      <c r="G94" s="61"/>
      <c r="H94" s="39"/>
    </row>
    <row r="95" spans="2:8" s="37" customFormat="1" ht="15" customHeight="1">
      <c r="B95" s="108"/>
      <c r="C95" s="44"/>
      <c r="D95" s="112" t="s">
        <v>135</v>
      </c>
      <c r="E95" s="73"/>
      <c r="F95" s="60"/>
      <c r="G95" s="61"/>
      <c r="H95" s="39"/>
    </row>
    <row r="96" spans="2:8" s="37" customFormat="1" ht="15" customHeight="1">
      <c r="B96" s="108"/>
      <c r="C96" s="44"/>
      <c r="D96" s="112" t="s">
        <v>318</v>
      </c>
      <c r="E96" s="73"/>
      <c r="F96" s="60"/>
      <c r="G96" s="61"/>
      <c r="H96" s="39"/>
    </row>
    <row r="97" spans="2:8" s="37" customFormat="1" ht="15" customHeight="1">
      <c r="B97" s="108"/>
      <c r="C97" s="44"/>
      <c r="D97" s="112" t="s">
        <v>136</v>
      </c>
      <c r="E97" s="73"/>
      <c r="F97" s="60"/>
      <c r="G97" s="61"/>
      <c r="H97" s="39"/>
    </row>
    <row r="98" spans="1:8" s="37" customFormat="1" ht="15" customHeight="1">
      <c r="A98" s="18" t="s">
        <v>68</v>
      </c>
      <c r="B98" s="113" t="s">
        <v>137</v>
      </c>
      <c r="C98" s="20" t="s">
        <v>17</v>
      </c>
      <c r="D98" s="39" t="s">
        <v>177</v>
      </c>
      <c r="E98" s="22">
        <f>F98+G98</f>
        <v>75000</v>
      </c>
      <c r="F98" s="60"/>
      <c r="G98" s="61">
        <v>75000</v>
      </c>
      <c r="H98" s="39" t="s">
        <v>22</v>
      </c>
    </row>
    <row r="99" spans="1:8" s="26" customFormat="1" ht="15" customHeight="1">
      <c r="A99" s="18" t="s">
        <v>69</v>
      </c>
      <c r="B99" s="103" t="s">
        <v>96</v>
      </c>
      <c r="C99" s="20" t="s">
        <v>14</v>
      </c>
      <c r="D99" s="77" t="s">
        <v>40</v>
      </c>
      <c r="E99" s="89">
        <f>F99+G99</f>
        <v>145468</v>
      </c>
      <c r="F99" s="59"/>
      <c r="G99" s="58">
        <v>145468</v>
      </c>
      <c r="H99" s="39" t="s">
        <v>9</v>
      </c>
    </row>
    <row r="100" spans="1:8" s="26" customFormat="1" ht="14">
      <c r="A100" s="18"/>
      <c r="C100" s="20"/>
      <c r="D100" s="77" t="s">
        <v>41</v>
      </c>
      <c r="E100" s="89"/>
      <c r="F100" s="59"/>
      <c r="G100" s="58"/>
      <c r="H100" s="63"/>
    </row>
    <row r="101" spans="1:8" s="26" customFormat="1" ht="14">
      <c r="A101" s="18" t="s">
        <v>69</v>
      </c>
      <c r="B101" s="105" t="s">
        <v>97</v>
      </c>
      <c r="C101" s="20" t="s">
        <v>16</v>
      </c>
      <c r="D101" s="21" t="s">
        <v>181</v>
      </c>
      <c r="E101" s="89">
        <f>F101+G101</f>
        <v>1896386</v>
      </c>
      <c r="F101" s="59"/>
      <c r="G101" s="58">
        <f>1290150+606236</f>
        <v>1896386</v>
      </c>
      <c r="H101" s="39" t="s">
        <v>9</v>
      </c>
    </row>
    <row r="102" spans="1:8" s="26" customFormat="1" ht="14">
      <c r="A102" s="18"/>
      <c r="C102" s="67"/>
      <c r="D102" s="43" t="s">
        <v>182</v>
      </c>
      <c r="E102" s="89"/>
      <c r="F102" s="59"/>
      <c r="G102" s="58"/>
      <c r="H102" s="63"/>
    </row>
    <row r="103" spans="1:8" s="26" customFormat="1" ht="14">
      <c r="A103" s="18" t="s">
        <v>69</v>
      </c>
      <c r="B103" s="105" t="s">
        <v>98</v>
      </c>
      <c r="C103" s="20" t="s">
        <v>45</v>
      </c>
      <c r="D103" s="74" t="s">
        <v>44</v>
      </c>
      <c r="E103" s="89">
        <f>F103+G103</f>
        <v>200000</v>
      </c>
      <c r="F103" s="59"/>
      <c r="G103" s="58">
        <v>200000</v>
      </c>
      <c r="H103" s="39" t="s">
        <v>9</v>
      </c>
    </row>
    <row r="104" spans="1:8" s="26" customFormat="1" ht="14">
      <c r="A104" s="18"/>
      <c r="C104" s="67"/>
      <c r="D104" s="88" t="s">
        <v>55</v>
      </c>
      <c r="E104" s="89"/>
      <c r="F104" s="59"/>
      <c r="G104" s="58"/>
      <c r="H104" s="63"/>
    </row>
    <row r="105" spans="1:8" s="37" customFormat="1" ht="15" customHeight="1">
      <c r="A105" s="18" t="s">
        <v>69</v>
      </c>
      <c r="B105" s="106">
        <v>9071</v>
      </c>
      <c r="C105" s="20" t="s">
        <v>17</v>
      </c>
      <c r="D105" s="39" t="s">
        <v>139</v>
      </c>
      <c r="E105" s="22">
        <f>F105+G105</f>
        <v>252977</v>
      </c>
      <c r="F105" s="60"/>
      <c r="G105" s="61">
        <f>150000+102977</f>
        <v>252977</v>
      </c>
      <c r="H105" s="39" t="s">
        <v>9</v>
      </c>
    </row>
    <row r="106" spans="2:8" s="37" customFormat="1" ht="15" customHeight="1">
      <c r="B106" s="108"/>
      <c r="C106" s="44"/>
      <c r="D106" s="39" t="s">
        <v>140</v>
      </c>
      <c r="E106" s="73"/>
      <c r="F106" s="60"/>
      <c r="G106" s="61"/>
      <c r="H106" s="39"/>
    </row>
    <row r="107" spans="1:8" s="37" customFormat="1" ht="15" customHeight="1">
      <c r="A107" s="18" t="s">
        <v>69</v>
      </c>
      <c r="B107" s="109" t="s">
        <v>143</v>
      </c>
      <c r="C107" s="20" t="s">
        <v>45</v>
      </c>
      <c r="D107" s="39" t="s">
        <v>141</v>
      </c>
      <c r="E107" s="22">
        <f>F107+G107</f>
        <v>1000000</v>
      </c>
      <c r="F107" s="60"/>
      <c r="G107" s="61">
        <v>1000000</v>
      </c>
      <c r="H107" s="39" t="s">
        <v>9</v>
      </c>
    </row>
    <row r="108" spans="2:8" s="37" customFormat="1" ht="15" customHeight="1">
      <c r="B108" s="116"/>
      <c r="C108" s="44"/>
      <c r="D108" s="39" t="s">
        <v>142</v>
      </c>
      <c r="E108" s="73"/>
      <c r="F108" s="60"/>
      <c r="G108" s="61"/>
      <c r="H108" s="39"/>
    </row>
    <row r="109" spans="1:8" s="37" customFormat="1" ht="15" customHeight="1">
      <c r="A109" s="18" t="s">
        <v>69</v>
      </c>
      <c r="B109" s="113" t="s">
        <v>144</v>
      </c>
      <c r="C109" s="20" t="s">
        <v>16</v>
      </c>
      <c r="D109" s="39" t="s">
        <v>178</v>
      </c>
      <c r="E109" s="22">
        <f>F109+G109</f>
        <v>300000</v>
      </c>
      <c r="F109" s="60"/>
      <c r="G109" s="61">
        <v>300000</v>
      </c>
      <c r="H109" s="39" t="s">
        <v>9</v>
      </c>
    </row>
    <row r="110" spans="1:8" s="37" customFormat="1" ht="15" customHeight="1">
      <c r="A110" s="18"/>
      <c r="B110" s="113"/>
      <c r="C110" s="20"/>
      <c r="D110" s="39" t="s">
        <v>179</v>
      </c>
      <c r="E110" s="22"/>
      <c r="F110" s="60"/>
      <c r="G110" s="61"/>
      <c r="H110" s="39"/>
    </row>
    <row r="111" spans="1:8" s="37" customFormat="1" ht="15" customHeight="1">
      <c r="A111" s="18" t="s">
        <v>69</v>
      </c>
      <c r="B111" s="109" t="s">
        <v>145</v>
      </c>
      <c r="C111" s="20" t="s">
        <v>310</v>
      </c>
      <c r="D111" s="39" t="s">
        <v>298</v>
      </c>
      <c r="E111" s="22">
        <f>F111+G111</f>
        <v>1000000</v>
      </c>
      <c r="F111" s="60"/>
      <c r="G111" s="61">
        <v>1000000</v>
      </c>
      <c r="H111" s="39" t="s">
        <v>9</v>
      </c>
    </row>
    <row r="112" spans="1:8" s="37" customFormat="1" ht="15" customHeight="1">
      <c r="A112" s="18"/>
      <c r="B112" s="109"/>
      <c r="C112" s="135" t="s">
        <v>313</v>
      </c>
      <c r="D112" s="130" t="s">
        <v>219</v>
      </c>
      <c r="E112" s="22"/>
      <c r="F112" s="60"/>
      <c r="G112" s="61"/>
      <c r="H112" s="39"/>
    </row>
    <row r="113" spans="1:8" s="37" customFormat="1" ht="15" customHeight="1">
      <c r="A113" s="18"/>
      <c r="B113" s="109"/>
      <c r="C113" s="135" t="s">
        <v>314</v>
      </c>
      <c r="D113" s="130" t="s">
        <v>304</v>
      </c>
      <c r="E113" s="22"/>
      <c r="F113" s="60"/>
      <c r="G113" s="61"/>
      <c r="H113" s="39"/>
    </row>
    <row r="114" spans="1:8" s="37" customFormat="1" ht="15" customHeight="1">
      <c r="A114" s="18"/>
      <c r="B114" s="109"/>
      <c r="C114" s="20"/>
      <c r="D114" s="102" t="s">
        <v>271</v>
      </c>
      <c r="E114" s="22"/>
      <c r="F114" s="60"/>
      <c r="G114" s="61"/>
      <c r="H114" s="39"/>
    </row>
    <row r="115" spans="1:8" s="37" customFormat="1" ht="15" customHeight="1">
      <c r="A115" s="18"/>
      <c r="B115" s="109"/>
      <c r="C115" s="20"/>
      <c r="D115" s="102" t="s">
        <v>299</v>
      </c>
      <c r="E115" s="22"/>
      <c r="F115" s="60"/>
      <c r="G115" s="61"/>
      <c r="H115" s="39"/>
    </row>
    <row r="116" spans="1:8" s="37" customFormat="1" ht="15" customHeight="1">
      <c r="A116" s="18"/>
      <c r="B116" s="109"/>
      <c r="C116" s="20"/>
      <c r="D116" s="130" t="s">
        <v>233</v>
      </c>
      <c r="E116" s="22"/>
      <c r="F116" s="60"/>
      <c r="G116" s="61"/>
      <c r="H116" s="39"/>
    </row>
    <row r="117" spans="1:8" s="37" customFormat="1" ht="15" customHeight="1">
      <c r="A117" s="18"/>
      <c r="B117" s="109"/>
      <c r="C117" s="20"/>
      <c r="D117" s="102" t="s">
        <v>300</v>
      </c>
      <c r="E117" s="22"/>
      <c r="F117" s="60"/>
      <c r="G117" s="61"/>
      <c r="H117" s="39"/>
    </row>
    <row r="118" spans="1:8" s="37" customFormat="1" ht="15" customHeight="1">
      <c r="A118" s="18"/>
      <c r="B118" s="109"/>
      <c r="C118" s="20"/>
      <c r="D118" s="102" t="s">
        <v>301</v>
      </c>
      <c r="E118" s="22"/>
      <c r="F118" s="60"/>
      <c r="G118" s="61"/>
      <c r="H118" s="39"/>
    </row>
    <row r="119" spans="1:8" s="37" customFormat="1" ht="15" customHeight="1">
      <c r="A119" s="18"/>
      <c r="B119" s="109"/>
      <c r="C119" s="20"/>
      <c r="D119" s="102" t="s">
        <v>302</v>
      </c>
      <c r="E119" s="22"/>
      <c r="F119" s="60"/>
      <c r="G119" s="61"/>
      <c r="H119" s="39"/>
    </row>
    <row r="120" spans="1:8" s="37" customFormat="1" ht="15" customHeight="1">
      <c r="A120" s="18"/>
      <c r="B120" s="109"/>
      <c r="C120" s="20"/>
      <c r="D120" s="115" t="s">
        <v>303</v>
      </c>
      <c r="E120" s="22"/>
      <c r="F120" s="60"/>
      <c r="G120" s="61"/>
      <c r="H120" s="39"/>
    </row>
    <row r="121" spans="1:8" s="37" customFormat="1" ht="15" customHeight="1">
      <c r="A121" s="18" t="s">
        <v>69</v>
      </c>
      <c r="B121" s="107" t="s">
        <v>148</v>
      </c>
      <c r="C121" s="20" t="s">
        <v>45</v>
      </c>
      <c r="D121" s="39" t="s">
        <v>146</v>
      </c>
      <c r="E121" s="22">
        <f>F121+G121</f>
        <v>400000</v>
      </c>
      <c r="F121" s="60"/>
      <c r="G121" s="61">
        <v>400000</v>
      </c>
      <c r="H121" s="39" t="s">
        <v>9</v>
      </c>
    </row>
    <row r="122" spans="3:8" s="37" customFormat="1" ht="15" customHeight="1">
      <c r="C122" s="44"/>
      <c r="D122" s="39" t="s">
        <v>147</v>
      </c>
      <c r="E122" s="73"/>
      <c r="F122" s="60"/>
      <c r="G122" s="61"/>
      <c r="H122" s="39"/>
    </row>
    <row r="123" spans="1:8" s="37" customFormat="1" ht="15" customHeight="1">
      <c r="A123" s="121" t="s">
        <v>69</v>
      </c>
      <c r="B123" s="111" t="s">
        <v>138</v>
      </c>
      <c r="C123" s="20" t="s">
        <v>310</v>
      </c>
      <c r="D123" s="23" t="s">
        <v>289</v>
      </c>
      <c r="E123" s="22">
        <f>F123+G123</f>
        <v>570027</v>
      </c>
      <c r="F123" s="60">
        <v>513024</v>
      </c>
      <c r="G123" s="61">
        <v>57003</v>
      </c>
      <c r="H123" s="23" t="s">
        <v>170</v>
      </c>
    </row>
    <row r="124" spans="1:8" s="37" customFormat="1" ht="15" customHeight="1">
      <c r="A124" s="136"/>
      <c r="C124" s="135" t="s">
        <v>311</v>
      </c>
      <c r="D124" s="23" t="s">
        <v>290</v>
      </c>
      <c r="E124" s="73"/>
      <c r="F124" s="60"/>
      <c r="G124" s="61"/>
      <c r="H124" s="23" t="s">
        <v>171</v>
      </c>
    </row>
    <row r="125" spans="1:8" s="37" customFormat="1" ht="15" customHeight="1">
      <c r="A125" s="136"/>
      <c r="C125" s="135" t="s">
        <v>312</v>
      </c>
      <c r="D125" s="102" t="s">
        <v>213</v>
      </c>
      <c r="E125" s="73"/>
      <c r="F125" s="60"/>
      <c r="G125" s="61"/>
      <c r="H125" s="39"/>
    </row>
    <row r="126" spans="1:8" s="37" customFormat="1" ht="15" customHeight="1">
      <c r="A126" s="136"/>
      <c r="C126" s="44"/>
      <c r="D126" s="102" t="s">
        <v>214</v>
      </c>
      <c r="E126" s="73"/>
      <c r="F126" s="60"/>
      <c r="G126" s="61"/>
      <c r="H126" s="39"/>
    </row>
    <row r="127" spans="1:8" s="37" customFormat="1" ht="15" customHeight="1">
      <c r="A127" s="136"/>
      <c r="C127" s="44"/>
      <c r="D127" s="102" t="s">
        <v>215</v>
      </c>
      <c r="E127" s="73"/>
      <c r="F127" s="60"/>
      <c r="G127" s="61"/>
      <c r="H127" s="39"/>
    </row>
    <row r="128" spans="1:8" s="37" customFormat="1" ht="15" customHeight="1">
      <c r="A128" s="136"/>
      <c r="C128" s="44"/>
      <c r="D128" s="130" t="s">
        <v>216</v>
      </c>
      <c r="E128" s="73"/>
      <c r="F128" s="60"/>
      <c r="G128" s="61"/>
      <c r="H128" s="39"/>
    </row>
    <row r="129" spans="1:8" s="37" customFormat="1" ht="15" customHeight="1">
      <c r="A129" s="136"/>
      <c r="C129" s="44"/>
      <c r="D129" s="130" t="s">
        <v>288</v>
      </c>
      <c r="E129" s="73"/>
      <c r="F129" s="60"/>
      <c r="G129" s="61"/>
      <c r="H129" s="39"/>
    </row>
    <row r="130" spans="1:8" s="37" customFormat="1" ht="15" customHeight="1">
      <c r="A130" s="136"/>
      <c r="C130" s="44"/>
      <c r="D130" s="130" t="s">
        <v>217</v>
      </c>
      <c r="E130" s="73"/>
      <c r="F130" s="60"/>
      <c r="G130" s="61"/>
      <c r="H130" s="39"/>
    </row>
    <row r="131" spans="1:8" s="37" customFormat="1" ht="15" customHeight="1">
      <c r="A131" s="136"/>
      <c r="C131" s="44"/>
      <c r="D131" s="130" t="s">
        <v>218</v>
      </c>
      <c r="E131" s="73"/>
      <c r="F131" s="60"/>
      <c r="G131" s="61"/>
      <c r="H131" s="39"/>
    </row>
    <row r="132" spans="1:8" s="37" customFormat="1" ht="15" customHeight="1">
      <c r="A132" s="136"/>
      <c r="C132" s="44"/>
      <c r="D132" s="130" t="s">
        <v>219</v>
      </c>
      <c r="E132" s="73"/>
      <c r="F132" s="60"/>
      <c r="G132" s="61"/>
      <c r="H132" s="39"/>
    </row>
    <row r="133" spans="1:8" s="37" customFormat="1" ht="15" customHeight="1">
      <c r="A133" s="121" t="s">
        <v>69</v>
      </c>
      <c r="B133" s="111" t="s">
        <v>226</v>
      </c>
      <c r="C133" s="20" t="s">
        <v>14</v>
      </c>
      <c r="D133" s="128" t="s">
        <v>220</v>
      </c>
      <c r="E133" s="22">
        <f>F133+G133</f>
        <v>1476434</v>
      </c>
      <c r="F133" s="60">
        <v>1328790</v>
      </c>
      <c r="G133" s="61">
        <v>147644</v>
      </c>
      <c r="H133" s="39" t="s">
        <v>9</v>
      </c>
    </row>
    <row r="134" spans="1:8" s="37" customFormat="1" ht="15" customHeight="1">
      <c r="A134" s="136"/>
      <c r="C134" s="44"/>
      <c r="D134" s="128" t="s">
        <v>221</v>
      </c>
      <c r="E134" s="73"/>
      <c r="F134" s="60"/>
      <c r="G134" s="61"/>
      <c r="H134" s="39"/>
    </row>
    <row r="135" spans="1:8" s="37" customFormat="1" ht="15" customHeight="1">
      <c r="A135" s="136"/>
      <c r="C135" s="44"/>
      <c r="D135" s="128" t="s">
        <v>222</v>
      </c>
      <c r="E135" s="73"/>
      <c r="F135" s="60"/>
      <c r="G135" s="61"/>
      <c r="H135" s="39"/>
    </row>
    <row r="136" spans="1:8" s="37" customFormat="1" ht="15" customHeight="1">
      <c r="A136" s="136"/>
      <c r="C136" s="44"/>
      <c r="D136" s="128" t="s">
        <v>223</v>
      </c>
      <c r="E136" s="73"/>
      <c r="F136" s="60"/>
      <c r="G136" s="61"/>
      <c r="H136" s="39"/>
    </row>
    <row r="137" spans="1:8" s="37" customFormat="1" ht="15" customHeight="1">
      <c r="A137" s="136"/>
      <c r="C137" s="44"/>
      <c r="D137" s="102" t="s">
        <v>291</v>
      </c>
      <c r="E137" s="73"/>
      <c r="F137" s="60"/>
      <c r="G137" s="61"/>
      <c r="H137" s="39"/>
    </row>
    <row r="138" spans="1:8" s="37" customFormat="1" ht="15" customHeight="1">
      <c r="A138" s="136"/>
      <c r="C138" s="44"/>
      <c r="D138" s="102" t="s">
        <v>292</v>
      </c>
      <c r="E138" s="73"/>
      <c r="F138" s="60"/>
      <c r="G138" s="61"/>
      <c r="H138" s="39"/>
    </row>
    <row r="139" spans="1:8" s="37" customFormat="1" ht="15" customHeight="1">
      <c r="A139" s="136"/>
      <c r="C139" s="44"/>
      <c r="D139" s="102" t="s">
        <v>224</v>
      </c>
      <c r="E139" s="73"/>
      <c r="F139" s="60"/>
      <c r="G139" s="61"/>
      <c r="H139" s="39"/>
    </row>
    <row r="140" spans="1:8" s="37" customFormat="1" ht="15" customHeight="1">
      <c r="A140" s="136"/>
      <c r="C140" s="44"/>
      <c r="D140" s="130" t="s">
        <v>225</v>
      </c>
      <c r="E140" s="73"/>
      <c r="F140" s="60"/>
      <c r="G140" s="61"/>
      <c r="H140" s="39"/>
    </row>
    <row r="141" spans="1:8" s="37" customFormat="1" ht="15" customHeight="1">
      <c r="A141" s="136"/>
      <c r="C141" s="44"/>
      <c r="D141" s="130" t="s">
        <v>319</v>
      </c>
      <c r="E141" s="73"/>
      <c r="F141" s="60"/>
      <c r="G141" s="61"/>
      <c r="H141" s="39"/>
    </row>
    <row r="142" spans="1:8" s="37" customFormat="1" ht="15" customHeight="1">
      <c r="A142" s="121" t="s">
        <v>69</v>
      </c>
      <c r="B142" s="131" t="s">
        <v>229</v>
      </c>
      <c r="C142" s="20" t="s">
        <v>16</v>
      </c>
      <c r="D142" s="128" t="s">
        <v>227</v>
      </c>
      <c r="E142" s="22">
        <f>F142+G142</f>
        <v>741491</v>
      </c>
      <c r="F142" s="60">
        <v>637316</v>
      </c>
      <c r="G142" s="61">
        <v>104175</v>
      </c>
      <c r="H142" s="39" t="s">
        <v>9</v>
      </c>
    </row>
    <row r="143" spans="1:8" s="37" customFormat="1" ht="15" customHeight="1">
      <c r="A143" s="136"/>
      <c r="C143" s="44"/>
      <c r="D143" s="128" t="s">
        <v>228</v>
      </c>
      <c r="E143" s="73"/>
      <c r="F143" s="60"/>
      <c r="G143" s="61"/>
      <c r="H143" s="39"/>
    </row>
    <row r="144" spans="1:8" s="37" customFormat="1" ht="15" customHeight="1">
      <c r="A144" s="121" t="s">
        <v>69</v>
      </c>
      <c r="B144" s="107" t="s">
        <v>231</v>
      </c>
      <c r="C144" s="20" t="s">
        <v>16</v>
      </c>
      <c r="D144" s="132" t="s">
        <v>230</v>
      </c>
      <c r="E144" s="22">
        <f>F144+G144</f>
        <v>2249219</v>
      </c>
      <c r="F144" s="60">
        <v>2024297</v>
      </c>
      <c r="G144" s="61">
        <v>224922</v>
      </c>
      <c r="H144" s="39" t="s">
        <v>9</v>
      </c>
    </row>
    <row r="145" spans="1:8" s="37" customFormat="1" ht="15" customHeight="1">
      <c r="A145" s="136"/>
      <c r="C145" s="44"/>
      <c r="D145" s="39" t="s">
        <v>232</v>
      </c>
      <c r="E145" s="73"/>
      <c r="F145" s="60"/>
      <c r="G145" s="61"/>
      <c r="H145" s="39"/>
    </row>
    <row r="146" spans="1:8" s="37" customFormat="1" ht="15" customHeight="1">
      <c r="A146" s="136"/>
      <c r="C146" s="44"/>
      <c r="D146" s="130" t="s">
        <v>233</v>
      </c>
      <c r="E146" s="73"/>
      <c r="F146" s="60"/>
      <c r="G146" s="61"/>
      <c r="H146" s="39"/>
    </row>
    <row r="147" spans="3:8" s="37" customFormat="1" ht="15" customHeight="1">
      <c r="C147" s="44"/>
      <c r="D147" s="130" t="s">
        <v>219</v>
      </c>
      <c r="E147" s="73"/>
      <c r="F147" s="60"/>
      <c r="G147" s="61"/>
      <c r="H147" s="39"/>
    </row>
    <row r="148" spans="3:8" s="37" customFormat="1" ht="15" customHeight="1">
      <c r="C148" s="44"/>
      <c r="D148" s="130" t="s">
        <v>218</v>
      </c>
      <c r="E148" s="73"/>
      <c r="F148" s="60"/>
      <c r="G148" s="61"/>
      <c r="H148" s="39"/>
    </row>
    <row r="149" spans="1:8" s="37" customFormat="1" ht="15" customHeight="1">
      <c r="A149" s="121" t="s">
        <v>69</v>
      </c>
      <c r="B149" s="107" t="s">
        <v>247</v>
      </c>
      <c r="C149" s="20" t="s">
        <v>14</v>
      </c>
      <c r="D149" s="39" t="s">
        <v>234</v>
      </c>
      <c r="E149" s="22">
        <f>F149+G149</f>
        <v>1942522</v>
      </c>
      <c r="F149" s="60">
        <v>1739796</v>
      </c>
      <c r="G149" s="61">
        <v>202726</v>
      </c>
      <c r="H149" s="39" t="s">
        <v>9</v>
      </c>
    </row>
    <row r="150" spans="1:8" s="37" customFormat="1" ht="15" customHeight="1">
      <c r="A150" s="136"/>
      <c r="C150" s="44"/>
      <c r="D150" s="112" t="s">
        <v>235</v>
      </c>
      <c r="E150" s="73"/>
      <c r="F150" s="60"/>
      <c r="G150" s="61"/>
      <c r="H150" s="39"/>
    </row>
    <row r="151" spans="1:8" s="37" customFormat="1" ht="15" customHeight="1">
      <c r="A151" s="136"/>
      <c r="C151" s="44"/>
      <c r="D151" s="112" t="s">
        <v>236</v>
      </c>
      <c r="E151" s="73"/>
      <c r="F151" s="60"/>
      <c r="G151" s="61"/>
      <c r="H151" s="39"/>
    </row>
    <row r="152" spans="1:8" s="37" customFormat="1" ht="15" customHeight="1">
      <c r="A152" s="136"/>
      <c r="C152" s="44"/>
      <c r="D152" s="112" t="s">
        <v>237</v>
      </c>
      <c r="E152" s="73"/>
      <c r="F152" s="60"/>
      <c r="G152" s="61"/>
      <c r="H152" s="39"/>
    </row>
    <row r="153" spans="1:8" s="37" customFormat="1" ht="15" customHeight="1">
      <c r="A153" s="136"/>
      <c r="C153" s="44"/>
      <c r="D153" s="112" t="s">
        <v>238</v>
      </c>
      <c r="E153" s="73"/>
      <c r="F153" s="60"/>
      <c r="G153" s="61"/>
      <c r="H153" s="39"/>
    </row>
    <row r="154" spans="1:8" s="37" customFormat="1" ht="15" customHeight="1">
      <c r="A154" s="136"/>
      <c r="C154" s="44"/>
      <c r="D154" s="112" t="s">
        <v>239</v>
      </c>
      <c r="E154" s="73"/>
      <c r="F154" s="60"/>
      <c r="G154" s="61"/>
      <c r="H154" s="39"/>
    </row>
    <row r="155" spans="1:8" s="37" customFormat="1" ht="15" customHeight="1">
      <c r="A155" s="136"/>
      <c r="C155" s="44"/>
      <c r="D155" s="112" t="s">
        <v>240</v>
      </c>
      <c r="E155" s="73"/>
      <c r="F155" s="60"/>
      <c r="G155" s="61"/>
      <c r="H155" s="39"/>
    </row>
    <row r="156" spans="1:8" s="37" customFormat="1" ht="15" customHeight="1">
      <c r="A156" s="136"/>
      <c r="C156" s="44"/>
      <c r="D156" s="112" t="s">
        <v>241</v>
      </c>
      <c r="E156" s="73"/>
      <c r="F156" s="60"/>
      <c r="G156" s="61"/>
      <c r="H156" s="39"/>
    </row>
    <row r="157" spans="1:8" s="37" customFormat="1" ht="15" customHeight="1">
      <c r="A157" s="136"/>
      <c r="C157" s="44"/>
      <c r="D157" s="112" t="s">
        <v>242</v>
      </c>
      <c r="E157" s="73"/>
      <c r="F157" s="60"/>
      <c r="G157" s="61"/>
      <c r="H157" s="39"/>
    </row>
    <row r="158" spans="1:8" s="37" customFormat="1" ht="15" customHeight="1">
      <c r="A158" s="136"/>
      <c r="C158" s="44"/>
      <c r="D158" s="112" t="s">
        <v>243</v>
      </c>
      <c r="E158" s="73"/>
      <c r="F158" s="60"/>
      <c r="G158" s="61"/>
      <c r="H158" s="39"/>
    </row>
    <row r="159" spans="1:8" s="37" customFormat="1" ht="15" customHeight="1">
      <c r="A159" s="136"/>
      <c r="C159" s="44"/>
      <c r="D159" s="112" t="s">
        <v>244</v>
      </c>
      <c r="E159" s="73"/>
      <c r="F159" s="60"/>
      <c r="G159" s="61"/>
      <c r="H159" s="39"/>
    </row>
    <row r="160" spans="1:8" s="37" customFormat="1" ht="15" customHeight="1">
      <c r="A160" s="136"/>
      <c r="C160" s="44"/>
      <c r="D160" s="112" t="s">
        <v>245</v>
      </c>
      <c r="E160" s="73"/>
      <c r="F160" s="60"/>
      <c r="G160" s="61"/>
      <c r="H160" s="39"/>
    </row>
    <row r="161" spans="1:8" s="37" customFormat="1" ht="15" customHeight="1">
      <c r="A161" s="136"/>
      <c r="C161" s="44"/>
      <c r="D161" s="112" t="s">
        <v>246</v>
      </c>
      <c r="E161" s="73"/>
      <c r="F161" s="60"/>
      <c r="G161" s="61"/>
      <c r="H161" s="39"/>
    </row>
    <row r="162" spans="1:8" s="37" customFormat="1" ht="15" customHeight="1">
      <c r="A162" s="136"/>
      <c r="C162" s="44"/>
      <c r="D162" s="112" t="s">
        <v>316</v>
      </c>
      <c r="E162" s="73"/>
      <c r="F162" s="60"/>
      <c r="G162" s="61"/>
      <c r="H162" s="39"/>
    </row>
    <row r="163" spans="1:8" s="37" customFormat="1" ht="15" customHeight="1">
      <c r="A163" s="136"/>
      <c r="C163" s="44"/>
      <c r="D163" s="112"/>
      <c r="E163" s="73"/>
      <c r="F163" s="60"/>
      <c r="G163" s="61"/>
      <c r="H163" s="39"/>
    </row>
    <row r="164" spans="1:8" s="37" customFormat="1" ht="15" customHeight="1">
      <c r="A164" s="136"/>
      <c r="C164" s="44"/>
      <c r="D164" s="112"/>
      <c r="E164" s="73"/>
      <c r="F164" s="60"/>
      <c r="G164" s="61"/>
      <c r="H164" s="39"/>
    </row>
    <row r="165" spans="1:8" s="37" customFormat="1" ht="15" customHeight="1">
      <c r="A165" s="121" t="s">
        <v>69</v>
      </c>
      <c r="B165" s="107" t="s">
        <v>268</v>
      </c>
      <c r="C165" s="20" t="s">
        <v>14</v>
      </c>
      <c r="D165" s="39" t="s">
        <v>248</v>
      </c>
      <c r="E165" s="22">
        <f>F165+G165</f>
        <v>3346335</v>
      </c>
      <c r="F165" s="60">
        <v>3011701</v>
      </c>
      <c r="G165" s="61">
        <v>334634</v>
      </c>
      <c r="H165" s="39" t="s">
        <v>9</v>
      </c>
    </row>
    <row r="166" spans="1:8" s="37" customFormat="1" ht="15" customHeight="1">
      <c r="A166" s="136"/>
      <c r="C166" s="44"/>
      <c r="D166" s="39" t="s">
        <v>249</v>
      </c>
      <c r="E166" s="73"/>
      <c r="F166" s="60"/>
      <c r="G166" s="61"/>
      <c r="H166" s="39"/>
    </row>
    <row r="167" spans="1:8" s="37" customFormat="1" ht="15" customHeight="1">
      <c r="A167" s="136"/>
      <c r="C167" s="44"/>
      <c r="D167" s="112" t="s">
        <v>250</v>
      </c>
      <c r="E167" s="73"/>
      <c r="F167" s="60"/>
      <c r="G167" s="61"/>
      <c r="H167" s="39"/>
    </row>
    <row r="168" spans="3:8" s="37" customFormat="1" ht="15" customHeight="1">
      <c r="C168" s="44"/>
      <c r="D168" s="112" t="s">
        <v>251</v>
      </c>
      <c r="E168" s="73"/>
      <c r="F168" s="60"/>
      <c r="G168" s="61"/>
      <c r="H168" s="39"/>
    </row>
    <row r="169" spans="3:8" s="37" customFormat="1" ht="15" customHeight="1">
      <c r="C169" s="44"/>
      <c r="D169" s="112" t="s">
        <v>252</v>
      </c>
      <c r="E169" s="73"/>
      <c r="F169" s="60"/>
      <c r="G169" s="61"/>
      <c r="H169" s="39"/>
    </row>
    <row r="170" spans="3:8" s="37" customFormat="1" ht="15" customHeight="1">
      <c r="C170" s="44"/>
      <c r="D170" s="112" t="s">
        <v>253</v>
      </c>
      <c r="E170" s="73"/>
      <c r="F170" s="60"/>
      <c r="G170" s="61"/>
      <c r="H170" s="39"/>
    </row>
    <row r="171" spans="3:8" s="37" customFormat="1" ht="15" customHeight="1">
      <c r="C171" s="44"/>
      <c r="D171" s="112" t="s">
        <v>293</v>
      </c>
      <c r="E171" s="73"/>
      <c r="F171" s="60"/>
      <c r="G171" s="61"/>
      <c r="H171" s="39"/>
    </row>
    <row r="172" spans="3:8" s="37" customFormat="1" ht="15" customHeight="1">
      <c r="C172" s="44"/>
      <c r="D172" s="112" t="s">
        <v>254</v>
      </c>
      <c r="E172" s="73"/>
      <c r="F172" s="60"/>
      <c r="G172" s="61"/>
      <c r="H172" s="39"/>
    </row>
    <row r="173" spans="3:8" s="37" customFormat="1" ht="15" customHeight="1">
      <c r="C173" s="44"/>
      <c r="D173" s="112" t="s">
        <v>255</v>
      </c>
      <c r="E173" s="73"/>
      <c r="F173" s="60"/>
      <c r="G173" s="61"/>
      <c r="H173" s="39"/>
    </row>
    <row r="174" spans="3:8" s="37" customFormat="1" ht="15" customHeight="1">
      <c r="C174" s="44"/>
      <c r="D174" s="112" t="s">
        <v>256</v>
      </c>
      <c r="E174" s="73"/>
      <c r="F174" s="60"/>
      <c r="G174" s="61"/>
      <c r="H174" s="39"/>
    </row>
    <row r="175" spans="3:8" s="37" customFormat="1" ht="15" customHeight="1">
      <c r="C175" s="44"/>
      <c r="D175" s="112" t="s">
        <v>257</v>
      </c>
      <c r="E175" s="73"/>
      <c r="F175" s="60"/>
      <c r="G175" s="61"/>
      <c r="H175" s="39"/>
    </row>
    <row r="176" spans="3:8" s="37" customFormat="1" ht="15" customHeight="1">
      <c r="C176" s="44"/>
      <c r="D176" s="112" t="s">
        <v>258</v>
      </c>
      <c r="E176" s="73"/>
      <c r="F176" s="60"/>
      <c r="G176" s="61"/>
      <c r="H176" s="39"/>
    </row>
    <row r="177" spans="3:8" s="37" customFormat="1" ht="15" customHeight="1">
      <c r="C177" s="44"/>
      <c r="D177" s="112" t="s">
        <v>259</v>
      </c>
      <c r="E177" s="73"/>
      <c r="F177" s="60"/>
      <c r="G177" s="61"/>
      <c r="H177" s="39"/>
    </row>
    <row r="178" spans="3:8" s="37" customFormat="1" ht="15" customHeight="1">
      <c r="C178" s="44"/>
      <c r="D178" s="112" t="s">
        <v>260</v>
      </c>
      <c r="E178" s="73"/>
      <c r="F178" s="60"/>
      <c r="G178" s="61"/>
      <c r="H178" s="39"/>
    </row>
    <row r="179" spans="3:8" s="37" customFormat="1" ht="15" customHeight="1">
      <c r="C179" s="44"/>
      <c r="D179" s="112" t="s">
        <v>261</v>
      </c>
      <c r="E179" s="73"/>
      <c r="F179" s="60"/>
      <c r="G179" s="61"/>
      <c r="H179" s="39"/>
    </row>
    <row r="180" spans="3:8" s="37" customFormat="1" ht="15" customHeight="1">
      <c r="C180" s="44"/>
      <c r="D180" s="112" t="s">
        <v>262</v>
      </c>
      <c r="E180" s="73"/>
      <c r="F180" s="60"/>
      <c r="G180" s="61"/>
      <c r="H180" s="39"/>
    </row>
    <row r="181" spans="3:8" s="37" customFormat="1" ht="15" customHeight="1">
      <c r="C181" s="44"/>
      <c r="D181" s="112" t="s">
        <v>263</v>
      </c>
      <c r="E181" s="73"/>
      <c r="F181" s="60"/>
      <c r="G181" s="61"/>
      <c r="H181" s="39"/>
    </row>
    <row r="182" spans="3:8" s="37" customFormat="1" ht="15" customHeight="1">
      <c r="C182" s="44"/>
      <c r="D182" s="112" t="s">
        <v>264</v>
      </c>
      <c r="E182" s="73"/>
      <c r="F182" s="60"/>
      <c r="G182" s="61"/>
      <c r="H182" s="39"/>
    </row>
    <row r="183" spans="3:8" s="37" customFormat="1" ht="15" customHeight="1">
      <c r="C183" s="44"/>
      <c r="D183" s="112" t="s">
        <v>320</v>
      </c>
      <c r="E183" s="73"/>
      <c r="F183" s="60"/>
      <c r="G183" s="61"/>
      <c r="H183" s="39"/>
    </row>
    <row r="184" spans="3:8" s="37" customFormat="1" ht="15" customHeight="1">
      <c r="C184" s="44"/>
      <c r="D184" s="112" t="s">
        <v>294</v>
      </c>
      <c r="E184" s="73"/>
      <c r="F184" s="60"/>
      <c r="G184" s="61"/>
      <c r="H184" s="39"/>
    </row>
    <row r="185" spans="3:8" s="37" customFormat="1" ht="15" customHeight="1">
      <c r="C185" s="44"/>
      <c r="D185" s="112" t="s">
        <v>296</v>
      </c>
      <c r="E185" s="73"/>
      <c r="F185" s="60"/>
      <c r="G185" s="61"/>
      <c r="H185" s="39"/>
    </row>
    <row r="186" spans="3:8" s="37" customFormat="1" ht="15" customHeight="1">
      <c r="C186" s="44"/>
      <c r="D186" s="112" t="s">
        <v>245</v>
      </c>
      <c r="E186" s="73"/>
      <c r="F186" s="60"/>
      <c r="G186" s="61"/>
      <c r="H186" s="39"/>
    </row>
    <row r="187" spans="3:8" s="37" customFormat="1" ht="15" customHeight="1">
      <c r="C187" s="44"/>
      <c r="D187" s="112" t="s">
        <v>265</v>
      </c>
      <c r="E187" s="73"/>
      <c r="F187" s="60"/>
      <c r="G187" s="61"/>
      <c r="H187" s="39"/>
    </row>
    <row r="188" spans="3:8" s="37" customFormat="1" ht="15" customHeight="1">
      <c r="C188" s="44"/>
      <c r="D188" s="112" t="s">
        <v>295</v>
      </c>
      <c r="E188" s="73"/>
      <c r="F188" s="60"/>
      <c r="G188" s="61"/>
      <c r="H188" s="39"/>
    </row>
    <row r="189" spans="3:8" s="37" customFormat="1" ht="15" customHeight="1">
      <c r="C189" s="44"/>
      <c r="D189" s="112" t="s">
        <v>266</v>
      </c>
      <c r="E189" s="73"/>
      <c r="F189" s="60"/>
      <c r="G189" s="61"/>
      <c r="H189" s="39"/>
    </row>
    <row r="190" spans="3:8" s="37" customFormat="1" ht="15" customHeight="1">
      <c r="C190" s="44"/>
      <c r="D190" s="112" t="s">
        <v>267</v>
      </c>
      <c r="E190" s="73"/>
      <c r="F190" s="60"/>
      <c r="G190" s="61"/>
      <c r="H190" s="39"/>
    </row>
    <row r="191" spans="1:8" s="37" customFormat="1" ht="15" customHeight="1">
      <c r="A191" s="121" t="s">
        <v>69</v>
      </c>
      <c r="B191" s="107" t="s">
        <v>144</v>
      </c>
      <c r="C191" s="20" t="s">
        <v>16</v>
      </c>
      <c r="D191" s="133" t="s">
        <v>269</v>
      </c>
      <c r="E191" s="22">
        <f>F191+G191</f>
        <v>1326501</v>
      </c>
      <c r="F191" s="60">
        <v>1193851</v>
      </c>
      <c r="G191" s="61">
        <v>132650</v>
      </c>
      <c r="H191" s="39" t="s">
        <v>9</v>
      </c>
    </row>
    <row r="192" spans="1:8" s="37" customFormat="1" ht="15" customHeight="1">
      <c r="A192" s="136"/>
      <c r="C192" s="44"/>
      <c r="D192" s="134" t="s">
        <v>270</v>
      </c>
      <c r="E192" s="73"/>
      <c r="F192" s="60"/>
      <c r="G192" s="61"/>
      <c r="H192" s="39"/>
    </row>
    <row r="193" spans="1:8" s="37" customFormat="1" ht="15" customHeight="1">
      <c r="A193" s="136"/>
      <c r="C193" s="44"/>
      <c r="D193" s="134" t="s">
        <v>271</v>
      </c>
      <c r="E193" s="73"/>
      <c r="F193" s="60"/>
      <c r="G193" s="61"/>
      <c r="H193" s="39"/>
    </row>
    <row r="194" spans="1:8" s="37" customFormat="1" ht="15" customHeight="1">
      <c r="A194" s="121" t="s">
        <v>69</v>
      </c>
      <c r="B194" s="107" t="s">
        <v>97</v>
      </c>
      <c r="C194" s="20" t="s">
        <v>16</v>
      </c>
      <c r="D194" s="39" t="s">
        <v>272</v>
      </c>
      <c r="E194" s="22">
        <f>F194+G194</f>
        <v>2712747</v>
      </c>
      <c r="F194" s="60">
        <v>1793472</v>
      </c>
      <c r="G194" s="61">
        <v>919275</v>
      </c>
      <c r="H194" s="39" t="s">
        <v>9</v>
      </c>
    </row>
    <row r="195" spans="1:8" s="37" customFormat="1" ht="15" customHeight="1">
      <c r="A195" s="136"/>
      <c r="C195" s="44"/>
      <c r="D195" s="39" t="s">
        <v>273</v>
      </c>
      <c r="E195" s="73"/>
      <c r="F195" s="60"/>
      <c r="G195" s="61"/>
      <c r="H195" s="39"/>
    </row>
    <row r="196" spans="1:8" s="37" customFormat="1" ht="15" customHeight="1">
      <c r="A196" s="136"/>
      <c r="C196" s="44"/>
      <c r="D196" s="130" t="s">
        <v>274</v>
      </c>
      <c r="E196" s="73"/>
      <c r="F196" s="60"/>
      <c r="G196" s="61"/>
      <c r="H196" s="39"/>
    </row>
    <row r="197" spans="1:8" s="37" customFormat="1" ht="15" customHeight="1">
      <c r="A197" s="136"/>
      <c r="C197" s="44"/>
      <c r="D197" s="130" t="s">
        <v>216</v>
      </c>
      <c r="E197" s="73"/>
      <c r="F197" s="60"/>
      <c r="G197" s="61"/>
      <c r="H197" s="39"/>
    </row>
    <row r="198" spans="1:8" s="37" customFormat="1" ht="15" customHeight="1">
      <c r="A198" s="136"/>
      <c r="C198" s="44"/>
      <c r="D198" s="130" t="s">
        <v>275</v>
      </c>
      <c r="E198" s="73"/>
      <c r="F198" s="60"/>
      <c r="G198" s="61"/>
      <c r="H198" s="39"/>
    </row>
    <row r="199" spans="1:8" s="37" customFormat="1" ht="15" customHeight="1">
      <c r="A199" s="136"/>
      <c r="C199" s="44"/>
      <c r="D199" s="130" t="s">
        <v>217</v>
      </c>
      <c r="E199" s="73"/>
      <c r="F199" s="60"/>
      <c r="G199" s="61"/>
      <c r="H199" s="39"/>
    </row>
    <row r="200" spans="1:8" s="37" customFormat="1" ht="15" customHeight="1">
      <c r="A200" s="136"/>
      <c r="C200" s="44"/>
      <c r="D200" s="130" t="s">
        <v>276</v>
      </c>
      <c r="E200" s="73"/>
      <c r="F200" s="60"/>
      <c r="G200" s="61"/>
      <c r="H200" s="39"/>
    </row>
    <row r="201" spans="1:8" s="37" customFormat="1" ht="15" customHeight="1">
      <c r="A201" s="121" t="s">
        <v>69</v>
      </c>
      <c r="B201" s="107" t="s">
        <v>278</v>
      </c>
      <c r="C201" s="20" t="s">
        <v>310</v>
      </c>
      <c r="D201" s="29" t="s">
        <v>277</v>
      </c>
      <c r="E201" s="22">
        <f>F201+G201</f>
        <v>1450155</v>
      </c>
      <c r="F201" s="60">
        <v>1305139</v>
      </c>
      <c r="G201" s="61">
        <v>145016</v>
      </c>
      <c r="H201" s="39" t="s">
        <v>9</v>
      </c>
    </row>
    <row r="202" spans="1:8" s="37" customFormat="1" ht="15" customHeight="1">
      <c r="A202" s="136"/>
      <c r="C202" s="135" t="s">
        <v>311</v>
      </c>
      <c r="D202" s="102" t="s">
        <v>213</v>
      </c>
      <c r="E202" s="73"/>
      <c r="F202" s="60"/>
      <c r="G202" s="61"/>
      <c r="H202" s="39"/>
    </row>
    <row r="203" spans="1:8" s="37" customFormat="1" ht="15" customHeight="1">
      <c r="A203" s="136"/>
      <c r="C203" s="135" t="s">
        <v>312</v>
      </c>
      <c r="D203" s="102" t="s">
        <v>214</v>
      </c>
      <c r="E203" s="73"/>
      <c r="F203" s="60"/>
      <c r="G203" s="61"/>
      <c r="H203" s="39"/>
    </row>
    <row r="204" spans="1:8" s="37" customFormat="1" ht="15" customHeight="1">
      <c r="A204" s="136"/>
      <c r="C204" s="44"/>
      <c r="D204" s="102" t="s">
        <v>215</v>
      </c>
      <c r="E204" s="73"/>
      <c r="F204" s="60"/>
      <c r="G204" s="61"/>
      <c r="H204" s="39"/>
    </row>
    <row r="205" spans="1:8" s="37" customFormat="1" ht="15" customHeight="1">
      <c r="A205" s="121" t="s">
        <v>69</v>
      </c>
      <c r="B205" s="107" t="s">
        <v>284</v>
      </c>
      <c r="C205" s="20" t="s">
        <v>16</v>
      </c>
      <c r="D205" s="29" t="s">
        <v>279</v>
      </c>
      <c r="E205" s="22">
        <f>F205+G205</f>
        <v>3379270</v>
      </c>
      <c r="F205" s="60">
        <v>3041343</v>
      </c>
      <c r="G205" s="61">
        <v>337927</v>
      </c>
      <c r="H205" s="39" t="s">
        <v>9</v>
      </c>
    </row>
    <row r="206" spans="1:8" s="37" customFormat="1" ht="15" customHeight="1">
      <c r="A206" s="136"/>
      <c r="C206" s="44"/>
      <c r="D206" s="29" t="s">
        <v>280</v>
      </c>
      <c r="E206" s="73"/>
      <c r="F206" s="60"/>
      <c r="G206" s="61"/>
      <c r="H206" s="39"/>
    </row>
    <row r="207" spans="1:8" s="37" customFormat="1" ht="15" customHeight="1">
      <c r="A207" s="136"/>
      <c r="C207" s="44"/>
      <c r="D207" s="115" t="s">
        <v>281</v>
      </c>
      <c r="E207" s="73"/>
      <c r="F207" s="60"/>
      <c r="G207" s="61"/>
      <c r="H207" s="39"/>
    </row>
    <row r="208" spans="1:8" s="37" customFormat="1" ht="15" customHeight="1">
      <c r="A208" s="136"/>
      <c r="C208" s="44"/>
      <c r="D208" s="102" t="s">
        <v>282</v>
      </c>
      <c r="E208" s="73"/>
      <c r="F208" s="60"/>
      <c r="G208" s="61"/>
      <c r="H208" s="39"/>
    </row>
    <row r="209" spans="1:8" s="37" customFormat="1" ht="15" customHeight="1">
      <c r="A209" s="136"/>
      <c r="C209" s="44"/>
      <c r="D209" s="102" t="s">
        <v>283</v>
      </c>
      <c r="E209" s="73"/>
      <c r="F209" s="60"/>
      <c r="G209" s="61"/>
      <c r="H209" s="39"/>
    </row>
    <row r="210" spans="1:8" s="37" customFormat="1" ht="15" customHeight="1">
      <c r="A210" s="121" t="s">
        <v>69</v>
      </c>
      <c r="B210" s="107" t="s">
        <v>287</v>
      </c>
      <c r="C210" s="20" t="s">
        <v>16</v>
      </c>
      <c r="D210" s="124" t="s">
        <v>285</v>
      </c>
      <c r="E210" s="22">
        <f>F210+G210</f>
        <v>337693</v>
      </c>
      <c r="F210" s="60">
        <v>270000</v>
      </c>
      <c r="G210" s="61">
        <v>67693</v>
      </c>
      <c r="H210" s="39" t="s">
        <v>9</v>
      </c>
    </row>
    <row r="211" spans="1:8" s="37" customFormat="1" ht="15" customHeight="1">
      <c r="A211" s="136"/>
      <c r="C211" s="44"/>
      <c r="D211" s="39" t="s">
        <v>286</v>
      </c>
      <c r="E211" s="73"/>
      <c r="F211" s="60"/>
      <c r="G211" s="61"/>
      <c r="H211" s="39"/>
    </row>
    <row r="212" spans="1:8" s="18" customFormat="1" ht="14">
      <c r="A212" s="18" t="s">
        <v>62</v>
      </c>
      <c r="B212" s="104">
        <v>211</v>
      </c>
      <c r="C212" s="20" t="s">
        <v>5</v>
      </c>
      <c r="D212" s="17" t="s">
        <v>6</v>
      </c>
      <c r="E212" s="89">
        <f>F212+G212</f>
        <v>276994</v>
      </c>
      <c r="F212" s="58"/>
      <c r="G212" s="58">
        <f>107710+42762+126522</f>
        <v>276994</v>
      </c>
      <c r="H212" s="39" t="s">
        <v>7</v>
      </c>
    </row>
    <row r="213" spans="1:8" s="18" customFormat="1" ht="15" customHeight="1">
      <c r="A213" s="18" t="s">
        <v>62</v>
      </c>
      <c r="B213" s="103" t="s">
        <v>82</v>
      </c>
      <c r="C213" s="20" t="s">
        <v>5</v>
      </c>
      <c r="D213" s="21" t="s">
        <v>30</v>
      </c>
      <c r="E213" s="89">
        <f>F213+G213</f>
        <v>52154</v>
      </c>
      <c r="F213" s="58"/>
      <c r="G213" s="58">
        <v>52154</v>
      </c>
      <c r="H213" s="39" t="s">
        <v>9</v>
      </c>
    </row>
    <row r="214" spans="1:8" s="37" customFormat="1" ht="15" customHeight="1">
      <c r="A214" s="18" t="s">
        <v>62</v>
      </c>
      <c r="B214" s="117" t="s">
        <v>82</v>
      </c>
      <c r="C214" s="20" t="s">
        <v>5</v>
      </c>
      <c r="D214" s="39" t="s">
        <v>149</v>
      </c>
      <c r="E214" s="22">
        <f>F214+G214</f>
        <v>2000000</v>
      </c>
      <c r="F214" s="60"/>
      <c r="G214" s="61">
        <v>2000000</v>
      </c>
      <c r="H214" s="39" t="s">
        <v>9</v>
      </c>
    </row>
    <row r="215" spans="2:8" s="37" customFormat="1" ht="15" customHeight="1">
      <c r="B215" s="118"/>
      <c r="C215" s="44"/>
      <c r="D215" s="39" t="s">
        <v>150</v>
      </c>
      <c r="E215" s="73"/>
      <c r="F215" s="60"/>
      <c r="G215" s="61"/>
      <c r="H215" s="39"/>
    </row>
    <row r="216" spans="1:8" s="37" customFormat="1" ht="15" customHeight="1">
      <c r="A216" s="18" t="s">
        <v>62</v>
      </c>
      <c r="B216" s="118" t="s">
        <v>152</v>
      </c>
      <c r="C216" s="20" t="s">
        <v>17</v>
      </c>
      <c r="D216" s="39" t="s">
        <v>151</v>
      </c>
      <c r="E216" s="22">
        <f>F216+G216</f>
        <v>500000</v>
      </c>
      <c r="F216" s="60"/>
      <c r="G216" s="61">
        <v>500000</v>
      </c>
      <c r="H216" s="39" t="s">
        <v>9</v>
      </c>
    </row>
    <row r="217" spans="3:8" s="37" customFormat="1" ht="15" customHeight="1">
      <c r="C217" s="44"/>
      <c r="D217" s="39" t="s">
        <v>321</v>
      </c>
      <c r="E217" s="73"/>
      <c r="F217" s="60"/>
      <c r="G217" s="61"/>
      <c r="H217" s="39"/>
    </row>
    <row r="218" spans="1:8" s="37" customFormat="1" ht="15" customHeight="1">
      <c r="A218" s="18" t="s">
        <v>62</v>
      </c>
      <c r="B218" s="107" t="s">
        <v>168</v>
      </c>
      <c r="C218" s="20" t="s">
        <v>17</v>
      </c>
      <c r="D218" s="39" t="s">
        <v>166</v>
      </c>
      <c r="E218" s="22">
        <f>F218+G218</f>
        <v>1800000</v>
      </c>
      <c r="F218" s="60"/>
      <c r="G218" s="61">
        <v>1800000</v>
      </c>
      <c r="H218" s="39" t="s">
        <v>9</v>
      </c>
    </row>
    <row r="219" spans="2:8" s="37" customFormat="1" ht="15" customHeight="1">
      <c r="B219" s="119"/>
      <c r="C219" s="44"/>
      <c r="D219" s="39" t="s">
        <v>167</v>
      </c>
      <c r="E219" s="73"/>
      <c r="F219" s="60"/>
      <c r="G219" s="61"/>
      <c r="H219" s="39"/>
    </row>
    <row r="220" spans="1:8" s="37" customFormat="1" ht="15" customHeight="1">
      <c r="A220" s="18" t="s">
        <v>63</v>
      </c>
      <c r="B220" s="105" t="s">
        <v>99</v>
      </c>
      <c r="C220" s="44" t="s">
        <v>11</v>
      </c>
      <c r="D220" s="45" t="s">
        <v>42</v>
      </c>
      <c r="E220" s="22">
        <f>F220+G220</f>
        <v>153000</v>
      </c>
      <c r="F220" s="60"/>
      <c r="G220" s="61">
        <v>153000</v>
      </c>
      <c r="H220" s="39" t="s">
        <v>9</v>
      </c>
    </row>
    <row r="221" spans="3:8" s="37" customFormat="1" ht="15" customHeight="1">
      <c r="C221" s="44"/>
      <c r="D221" s="39" t="s">
        <v>29</v>
      </c>
      <c r="E221" s="73"/>
      <c r="F221" s="60"/>
      <c r="G221" s="61"/>
      <c r="H221" s="39"/>
    </row>
    <row r="222" spans="1:8" s="37" customFormat="1" ht="15" customHeight="1">
      <c r="A222" s="18" t="s">
        <v>63</v>
      </c>
      <c r="B222" s="113" t="s">
        <v>99</v>
      </c>
      <c r="C222" s="44" t="s">
        <v>11</v>
      </c>
      <c r="D222" s="39" t="s">
        <v>153</v>
      </c>
      <c r="E222" s="22">
        <f>F222+G222</f>
        <v>700000</v>
      </c>
      <c r="F222" s="60"/>
      <c r="G222" s="61">
        <v>700000</v>
      </c>
      <c r="H222" s="39" t="s">
        <v>9</v>
      </c>
    </row>
    <row r="223" spans="2:8" s="37" customFormat="1" ht="15" customHeight="1">
      <c r="B223" s="116"/>
      <c r="C223" s="44"/>
      <c r="D223" s="39" t="s">
        <v>154</v>
      </c>
      <c r="E223" s="73"/>
      <c r="F223" s="60"/>
      <c r="G223" s="61"/>
      <c r="H223" s="39"/>
    </row>
    <row r="224" spans="1:8" s="37" customFormat="1" ht="15" customHeight="1">
      <c r="A224" s="18" t="s">
        <v>63</v>
      </c>
      <c r="B224" s="109" t="s">
        <v>157</v>
      </c>
      <c r="C224" s="44" t="s">
        <v>174</v>
      </c>
      <c r="D224" s="39" t="s">
        <v>155</v>
      </c>
      <c r="E224" s="22">
        <f>F224+G224</f>
        <v>250000</v>
      </c>
      <c r="F224" s="60"/>
      <c r="G224" s="61">
        <v>250000</v>
      </c>
      <c r="H224" s="39" t="s">
        <v>9</v>
      </c>
    </row>
    <row r="225" spans="2:8" s="37" customFormat="1" ht="15" customHeight="1">
      <c r="B225" s="116"/>
      <c r="C225" s="44"/>
      <c r="D225" s="39" t="s">
        <v>156</v>
      </c>
      <c r="E225" s="73"/>
      <c r="F225" s="60"/>
      <c r="G225" s="61"/>
      <c r="H225" s="39"/>
    </row>
    <row r="226" spans="1:8" s="37" customFormat="1" ht="15" customHeight="1">
      <c r="A226" s="18" t="s">
        <v>63</v>
      </c>
      <c r="B226" s="107" t="s">
        <v>160</v>
      </c>
      <c r="C226" s="20" t="s">
        <v>175</v>
      </c>
      <c r="D226" s="39" t="s">
        <v>158</v>
      </c>
      <c r="E226" s="22">
        <f>F226+G226</f>
        <v>500000</v>
      </c>
      <c r="F226" s="60"/>
      <c r="G226" s="61">
        <v>500000</v>
      </c>
      <c r="H226" s="39" t="s">
        <v>9</v>
      </c>
    </row>
    <row r="227" spans="2:8" s="37" customFormat="1" ht="15" customHeight="1">
      <c r="B227" s="108"/>
      <c r="C227" s="44"/>
      <c r="D227" s="39" t="s">
        <v>159</v>
      </c>
      <c r="E227" s="73"/>
      <c r="F227" s="60"/>
      <c r="G227" s="61"/>
      <c r="H227" s="39"/>
    </row>
    <row r="228" spans="1:8" s="42" customFormat="1" ht="14">
      <c r="A228" s="18" t="s">
        <v>65</v>
      </c>
      <c r="B228" s="104">
        <v>2669</v>
      </c>
      <c r="C228" s="20" t="s">
        <v>8</v>
      </c>
      <c r="D228" s="39" t="s">
        <v>24</v>
      </c>
      <c r="E228" s="89">
        <f>F228+G228</f>
        <v>6992391</v>
      </c>
      <c r="F228" s="58"/>
      <c r="G228" s="58">
        <v>6992391</v>
      </c>
      <c r="H228" s="91" t="s">
        <v>212</v>
      </c>
    </row>
    <row r="229" spans="1:8" s="42" customFormat="1" ht="14">
      <c r="A229" s="18"/>
      <c r="B229" s="104"/>
      <c r="C229" s="20"/>
      <c r="D229" s="39" t="s">
        <v>317</v>
      </c>
      <c r="E229" s="89"/>
      <c r="F229" s="59"/>
      <c r="G229" s="58"/>
      <c r="H229" s="91" t="s">
        <v>171</v>
      </c>
    </row>
    <row r="230" spans="1:8" s="42" customFormat="1" ht="14">
      <c r="A230" s="18" t="s">
        <v>65</v>
      </c>
      <c r="B230" s="104">
        <v>9270.06</v>
      </c>
      <c r="C230" s="20" t="s">
        <v>8</v>
      </c>
      <c r="D230" s="39" t="s">
        <v>35</v>
      </c>
      <c r="E230" s="89">
        <f>F230+G230</f>
        <v>351384</v>
      </c>
      <c r="F230" s="58">
        <v>298676</v>
      </c>
      <c r="G230" s="58">
        <v>52708</v>
      </c>
      <c r="H230" s="91" t="s">
        <v>212</v>
      </c>
    </row>
    <row r="231" spans="1:8" s="42" customFormat="1" ht="14">
      <c r="A231" s="18"/>
      <c r="B231" s="104"/>
      <c r="C231" s="20"/>
      <c r="D231" s="39"/>
      <c r="E231" s="89"/>
      <c r="F231" s="58"/>
      <c r="G231" s="58"/>
      <c r="H231" s="91" t="s">
        <v>171</v>
      </c>
    </row>
    <row r="232" spans="1:8" s="37" customFormat="1" ht="15" customHeight="1">
      <c r="A232" s="18" t="s">
        <v>65</v>
      </c>
      <c r="B232" s="113" t="s">
        <v>162</v>
      </c>
      <c r="C232" s="20" t="s">
        <v>172</v>
      </c>
      <c r="D232" s="39" t="s">
        <v>161</v>
      </c>
      <c r="E232" s="22">
        <f>F232+G232</f>
        <v>252000</v>
      </c>
      <c r="F232" s="61">
        <v>133986</v>
      </c>
      <c r="G232" s="61">
        <v>118014</v>
      </c>
      <c r="H232" s="91" t="s">
        <v>169</v>
      </c>
    </row>
    <row r="233" spans="1:8" s="29" customFormat="1" ht="13.5" customHeight="1">
      <c r="A233" s="18" t="s">
        <v>66</v>
      </c>
      <c r="B233" s="103" t="s">
        <v>94</v>
      </c>
      <c r="C233" s="20" t="s">
        <v>18</v>
      </c>
      <c r="D233" s="21" t="s">
        <v>176</v>
      </c>
      <c r="E233" s="89">
        <f>F233+G233</f>
        <v>529375</v>
      </c>
      <c r="F233" s="59"/>
      <c r="G233" s="58">
        <v>529375</v>
      </c>
      <c r="H233" s="39" t="s">
        <v>9</v>
      </c>
    </row>
    <row r="234" spans="1:8" s="29" customFormat="1" ht="14">
      <c r="A234" s="18"/>
      <c r="B234" s="103"/>
      <c r="C234" s="20"/>
      <c r="D234" s="21" t="s">
        <v>41</v>
      </c>
      <c r="E234" s="89"/>
      <c r="F234" s="59"/>
      <c r="G234" s="58"/>
      <c r="H234" s="39"/>
    </row>
    <row r="235" spans="1:8" s="29" customFormat="1" ht="15" customHeight="1">
      <c r="A235" s="18" t="s">
        <v>66</v>
      </c>
      <c r="B235" s="103" t="s">
        <v>95</v>
      </c>
      <c r="C235" s="20" t="s">
        <v>10</v>
      </c>
      <c r="D235" s="21" t="s">
        <v>193</v>
      </c>
      <c r="E235" s="89">
        <f>F235+G235</f>
        <v>448278</v>
      </c>
      <c r="F235" s="59"/>
      <c r="G235" s="58">
        <v>448278</v>
      </c>
      <c r="H235" s="39" t="s">
        <v>9</v>
      </c>
    </row>
    <row r="236" spans="1:8" s="37" customFormat="1" ht="15" customHeight="1">
      <c r="A236" s="18" t="s">
        <v>66</v>
      </c>
      <c r="B236" s="113" t="s">
        <v>165</v>
      </c>
      <c r="C236" s="20" t="s">
        <v>173</v>
      </c>
      <c r="D236" s="39" t="s">
        <v>164</v>
      </c>
      <c r="E236" s="22">
        <f>F236+G236</f>
        <v>500000</v>
      </c>
      <c r="F236" s="60"/>
      <c r="G236" s="61">
        <v>500000</v>
      </c>
      <c r="H236" s="39" t="s">
        <v>9</v>
      </c>
    </row>
    <row r="237" spans="3:8" s="37" customFormat="1" ht="15" customHeight="1">
      <c r="C237" s="44"/>
      <c r="D237" s="39" t="s">
        <v>163</v>
      </c>
      <c r="E237" s="73"/>
      <c r="F237" s="60"/>
      <c r="G237" s="61"/>
      <c r="H237" s="39"/>
    </row>
    <row r="238" spans="3:8" s="37" customFormat="1" ht="15" customHeight="1">
      <c r="C238" s="44"/>
      <c r="D238" s="39"/>
      <c r="E238" s="73"/>
      <c r="F238" s="60"/>
      <c r="G238" s="61"/>
      <c r="H238" s="39"/>
    </row>
    <row r="239" spans="3:8" s="37" customFormat="1" ht="15" customHeight="1">
      <c r="C239" s="44"/>
      <c r="D239" s="39"/>
      <c r="E239" s="73"/>
      <c r="F239" s="60"/>
      <c r="G239" s="61"/>
      <c r="H239" s="39"/>
    </row>
    <row r="240" spans="3:8" s="37" customFormat="1" ht="15" customHeight="1">
      <c r="C240" s="44"/>
      <c r="D240" s="39"/>
      <c r="E240" s="73"/>
      <c r="F240" s="60"/>
      <c r="G240" s="61"/>
      <c r="H240" s="39"/>
    </row>
    <row r="241" spans="3:8" s="37" customFormat="1" ht="15" customHeight="1">
      <c r="C241" s="44"/>
      <c r="D241" s="39"/>
      <c r="E241" s="73"/>
      <c r="F241" s="60"/>
      <c r="G241" s="61"/>
      <c r="H241" s="39"/>
    </row>
    <row r="242" spans="1:8" s="114" customFormat="1" ht="14">
      <c r="A242" s="121"/>
      <c r="C242" s="51" t="s">
        <v>17</v>
      </c>
      <c r="D242" s="21" t="s">
        <v>21</v>
      </c>
      <c r="E242" s="22">
        <f>F242+G242</f>
        <v>790945</v>
      </c>
      <c r="F242" s="58"/>
      <c r="G242" s="58">
        <v>790945</v>
      </c>
      <c r="H242" s="23"/>
    </row>
    <row r="243" spans="1:8" s="114" customFormat="1" ht="14">
      <c r="A243" s="121"/>
      <c r="C243" s="51"/>
      <c r="D243" s="21" t="s">
        <v>23</v>
      </c>
      <c r="E243" s="22"/>
      <c r="F243" s="58"/>
      <c r="G243" s="58"/>
      <c r="H243" s="23"/>
    </row>
    <row r="244" spans="3:8" s="37" customFormat="1" ht="15" customHeight="1">
      <c r="C244" s="64"/>
      <c r="D244" s="65"/>
      <c r="E244" s="78"/>
      <c r="F244" s="79"/>
      <c r="G244" s="79"/>
      <c r="H244" s="34"/>
    </row>
    <row r="245" spans="3:8" ht="15" customHeight="1">
      <c r="C245" s="8" t="s">
        <v>28</v>
      </c>
      <c r="D245" s="8"/>
      <c r="E245" s="80">
        <f>F245+G245</f>
        <v>3355074</v>
      </c>
      <c r="F245" s="81"/>
      <c r="G245" s="81">
        <f>3889743-498369-36300</f>
        <v>3355074</v>
      </c>
      <c r="H245" s="10"/>
    </row>
    <row r="246" spans="3:8" s="37" customFormat="1" ht="15" customHeight="1">
      <c r="C246" s="64"/>
      <c r="D246" s="66"/>
      <c r="E246" s="82"/>
      <c r="F246" s="83"/>
      <c r="G246" s="83"/>
      <c r="H246" s="34"/>
    </row>
    <row r="247" spans="3:8" s="37" customFormat="1" ht="15" customHeight="1">
      <c r="C247" s="64"/>
      <c r="D247" s="65"/>
      <c r="E247" s="78"/>
      <c r="F247" s="79"/>
      <c r="G247" s="79"/>
      <c r="H247" s="34"/>
    </row>
    <row r="248" spans="3:8" ht="15.5">
      <c r="C248" s="84"/>
      <c r="D248" s="85" t="s">
        <v>12</v>
      </c>
      <c r="E248" s="122">
        <f>SUM(E16:E246)</f>
        <v>78736393</v>
      </c>
      <c r="F248" s="62">
        <f>SUM(F16:F246)</f>
        <v>34397815</v>
      </c>
      <c r="G248" s="62">
        <f>SUM(G16:G246)</f>
        <v>44338578</v>
      </c>
      <c r="H248" s="10"/>
    </row>
    <row r="249" spans="3:8" ht="15.5">
      <c r="C249" s="84"/>
      <c r="D249" s="85"/>
      <c r="E249" s="72"/>
      <c r="F249" s="62"/>
      <c r="G249" s="62"/>
      <c r="H249" s="10"/>
    </row>
    <row r="250" spans="3:8" ht="15.5">
      <c r="C250" s="84"/>
      <c r="D250" s="85"/>
      <c r="E250" s="72"/>
      <c r="F250" s="62"/>
      <c r="G250" s="62"/>
      <c r="H250" s="10"/>
    </row>
    <row r="251" spans="1:7" ht="15.5">
      <c r="A251" s="101" t="s">
        <v>309</v>
      </c>
      <c r="B251" s="102" t="s">
        <v>70</v>
      </c>
      <c r="C251" s="46"/>
      <c r="D251" s="40"/>
      <c r="E251" s="72"/>
      <c r="F251" s="62"/>
      <c r="G251" s="62"/>
    </row>
    <row r="252" spans="2:7" ht="15.5">
      <c r="B252" s="19" t="s">
        <v>64</v>
      </c>
      <c r="C252" s="102" t="s">
        <v>71</v>
      </c>
      <c r="D252" s="40"/>
      <c r="E252" s="72"/>
      <c r="F252" s="62"/>
      <c r="G252" s="62"/>
    </row>
    <row r="253" spans="2:7" ht="15.5">
      <c r="B253" s="19" t="s">
        <v>67</v>
      </c>
      <c r="C253" s="102" t="s">
        <v>72</v>
      </c>
      <c r="D253" s="40"/>
      <c r="E253" s="72"/>
      <c r="F253" s="62"/>
      <c r="G253" s="62"/>
    </row>
    <row r="254" spans="2:7" ht="15.5">
      <c r="B254" s="19" t="s">
        <v>68</v>
      </c>
      <c r="C254" s="102" t="s">
        <v>73</v>
      </c>
      <c r="D254" s="40"/>
      <c r="E254" s="72"/>
      <c r="F254" s="62"/>
      <c r="G254" s="62"/>
    </row>
    <row r="255" spans="2:7" ht="15.5">
      <c r="B255" s="19" t="s">
        <v>69</v>
      </c>
      <c r="C255" s="102" t="s">
        <v>74</v>
      </c>
      <c r="D255" s="40"/>
      <c r="E255" s="72"/>
      <c r="F255" s="62"/>
      <c r="G255" s="62"/>
    </row>
    <row r="256" spans="2:8" s="14" customFormat="1" ht="16.5">
      <c r="B256" s="114" t="s">
        <v>75</v>
      </c>
      <c r="C256" s="115" t="s">
        <v>76</v>
      </c>
      <c r="E256" s="93"/>
      <c r="F256" s="93"/>
      <c r="H256" s="97"/>
    </row>
    <row r="257" spans="2:8" s="14" customFormat="1" ht="15.5">
      <c r="B257" s="19" t="s">
        <v>62</v>
      </c>
      <c r="C257" s="102" t="s">
        <v>77</v>
      </c>
      <c r="D257" s="11"/>
      <c r="E257" s="12"/>
      <c r="F257" s="12"/>
      <c r="G257" s="13"/>
      <c r="H257" s="10"/>
    </row>
    <row r="258" spans="2:7" s="49" customFormat="1" ht="15.5">
      <c r="B258" s="19" t="s">
        <v>63</v>
      </c>
      <c r="C258" s="102" t="s">
        <v>78</v>
      </c>
      <c r="D258" s="47"/>
      <c r="E258" s="48"/>
      <c r="F258" s="48"/>
      <c r="G258" s="48"/>
    </row>
    <row r="259" spans="2:8" s="49" customFormat="1" ht="15.5">
      <c r="B259" s="19" t="s">
        <v>65</v>
      </c>
      <c r="C259" s="102" t="s">
        <v>79</v>
      </c>
      <c r="D259" s="50"/>
      <c r="E259" s="48"/>
      <c r="F259" s="48"/>
      <c r="G259" s="48"/>
      <c r="H259" s="86"/>
    </row>
    <row r="260" spans="2:4" ht="15.5">
      <c r="B260" s="19" t="s">
        <v>66</v>
      </c>
      <c r="C260" s="102" t="s">
        <v>80</v>
      </c>
      <c r="D260" s="15"/>
    </row>
    <row r="261" spans="4:5" ht="15.5">
      <c r="D261" s="16"/>
      <c r="E261" s="120"/>
    </row>
    <row r="262" spans="4:5" ht="15.5">
      <c r="D262" s="16"/>
      <c r="E262" s="120"/>
    </row>
    <row r="263" spans="4:8" ht="15.5">
      <c r="D263" s="15"/>
      <c r="H263" s="87"/>
    </row>
    <row r="264" spans="1:8" ht="15.5">
      <c r="A264" s="25" t="s">
        <v>81</v>
      </c>
      <c r="D264" s="15"/>
      <c r="H264" s="101" t="s">
        <v>308</v>
      </c>
    </row>
    <row r="265" spans="4:4" ht="15.5">
      <c r="D265" s="15"/>
    </row>
  </sheetData>
  <mergeCells count="4">
    <mergeCell ref="C245:D245"/>
    <mergeCell ref="C8:H8"/>
    <mergeCell ref="D11:D14"/>
    <mergeCell ref="H11:H14"/>
  </mergeCells>
  <pageMargins left="0.5905511811023623" right="0.5905511811023623" top="0.5905511811023623" bottom="0.5905511811023623" header="0.31496062992125984" footer="0.1968503937007874"/>
  <pageSetup orientation="portrait" paperSize="9" scale="63" r:id="rId1"/>
  <headerFooter>
    <oddFooter>&amp;C&amp;P</oddFooter>
  </headerFooter>
  <ignoredErrors>
    <ignoredError sqref="C30:C34 C72:C77 C242 C36 C40 C16 C18 C20 C22 C24 C26 C28 C212:C217 C121:C122 B123:C123 B133:C133 B142:C142 C144 C149 C165 C191 C210 C45:C70 C79:C80 C205 C194 C201 C86:C111 C83 C232:C237 C218:C230 C82 C4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7.piel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Signe Bērziņa</dc:creator>
  <cp:keywords/>
  <dc:description/>
  <cp:lastModifiedBy>Arta Kešāne</cp:lastModifiedBy>
  <cp:lastPrinted>2023-11-03T08:24:44Z</cp:lastPrinted>
  <dcterms:created xsi:type="dcterms:W3CDTF">2020-11-16T11:32:31Z</dcterms:created>
  <dcterms:modified xsi:type="dcterms:W3CDTF">2023-11-08T13:25:25Z</dcterms:modified>
  <cp:category/>
</cp:coreProperties>
</file>