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m.riga.lv/webdav/wordstorage/"/>
    </mc:Choice>
  </mc:AlternateContent>
  <xr:revisionPtr revIDLastSave="0" documentId="13_ncr:1_{546C9CD7-35BE-47AC-93EE-CA2731288F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7.piel" sheetId="1" r:id="rId1"/>
  </sheets>
  <definedNames>
    <definedName name="_xlnm.Print_Titles" localSheetId="0">'7.piel'!$10:$13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2" i="1" l="1"/>
  <c r="E129" i="1"/>
  <c r="G127" i="1"/>
  <c r="E127" i="1" s="1"/>
  <c r="E124" i="1"/>
  <c r="E122" i="1"/>
  <c r="E121" i="1"/>
  <c r="E119" i="1"/>
  <c r="E118" i="1"/>
  <c r="E117" i="1"/>
  <c r="E115" i="1"/>
  <c r="E113" i="1"/>
  <c r="E111" i="1"/>
  <c r="E109" i="1"/>
  <c r="E107" i="1"/>
  <c r="E105" i="1"/>
  <c r="E102" i="1"/>
  <c r="E100" i="1"/>
  <c r="E99" i="1"/>
  <c r="G98" i="1"/>
  <c r="E98" i="1"/>
  <c r="E96" i="1"/>
  <c r="E95" i="1"/>
  <c r="E93" i="1"/>
  <c r="E91" i="1"/>
  <c r="E89" i="1"/>
  <c r="E84" i="1"/>
  <c r="E81" i="1"/>
  <c r="E79" i="1"/>
  <c r="E77" i="1"/>
  <c r="E75" i="1"/>
  <c r="E74" i="1"/>
  <c r="E69" i="1"/>
  <c r="E67" i="1"/>
  <c r="E65" i="1"/>
  <c r="E62" i="1"/>
  <c r="E61" i="1"/>
  <c r="E59" i="1"/>
  <c r="E57" i="1"/>
  <c r="E55" i="1"/>
  <c r="E53" i="1"/>
  <c r="E51" i="1"/>
  <c r="E49" i="1"/>
  <c r="E46" i="1"/>
  <c r="E44" i="1"/>
  <c r="E43" i="1"/>
  <c r="E42" i="1"/>
  <c r="E41" i="1"/>
  <c r="E38" i="1"/>
  <c r="E36" i="1"/>
  <c r="E34" i="1"/>
  <c r="E33" i="1"/>
  <c r="E32" i="1"/>
  <c r="E30" i="1"/>
  <c r="E28" i="1"/>
  <c r="E26" i="1"/>
  <c r="E24" i="1"/>
  <c r="E22" i="1"/>
  <c r="E21" i="1"/>
  <c r="G20" i="1"/>
  <c r="E20" i="1"/>
  <c r="E19" i="1"/>
  <c r="E18" i="1"/>
  <c r="G17" i="1"/>
  <c r="G132" i="1" s="1"/>
  <c r="E17" i="1"/>
  <c r="G16" i="1"/>
  <c r="E16" i="1"/>
  <c r="E15" i="1"/>
  <c r="E132" i="1" s="1"/>
</calcChain>
</file>

<file path=xl/sharedStrings.xml><?xml version="1.0" encoding="utf-8"?>
<sst xmlns="http://schemas.openxmlformats.org/spreadsheetml/2006/main" count="389" uniqueCount="216">
  <si>
    <t>Funkciju</t>
  </si>
  <si>
    <t>Objekta nosaukums</t>
  </si>
  <si>
    <t>klasifikā-</t>
  </si>
  <si>
    <t>plāns</t>
  </si>
  <si>
    <t>(euro)</t>
  </si>
  <si>
    <t>03.110</t>
  </si>
  <si>
    <t>Rīgas pilsētas videonovērošanas sistēmas attīstība</t>
  </si>
  <si>
    <t>Rīgas pašvaldības policija</t>
  </si>
  <si>
    <t>04.510</t>
  </si>
  <si>
    <t>Īpašuma departaments</t>
  </si>
  <si>
    <t>08.290</t>
  </si>
  <si>
    <t>10.200</t>
  </si>
  <si>
    <t>KOPĀ</t>
  </si>
  <si>
    <t>dotācija</t>
  </si>
  <si>
    <t>09.100</t>
  </si>
  <si>
    <t>Brasas tilta pārbūve</t>
  </si>
  <si>
    <t>09.219</t>
  </si>
  <si>
    <t>06.600</t>
  </si>
  <si>
    <t>08.240</t>
  </si>
  <si>
    <t xml:space="preserve">Veloceļa "Centrs - Ziepniekkalns" izbūve </t>
  </si>
  <si>
    <t>Veloceļa "Imanta - Daugavgrīva" izbūve</t>
  </si>
  <si>
    <t>Būvuzraudzībai, autoruzraudzībai un citiem ar investīciju</t>
  </si>
  <si>
    <t>Mājokļu un vides departaments</t>
  </si>
  <si>
    <t>2. kārtas izbūve</t>
  </si>
  <si>
    <t xml:space="preserve">projektu realizāciju saistītiem izdevumiem </t>
  </si>
  <si>
    <t xml:space="preserve">Austrumu maģistrāles posma Ieriķu iela-Vietalvas iela </t>
  </si>
  <si>
    <t>Pilsētas attīstības departaments</t>
  </si>
  <si>
    <t>Satiksmes departaments</t>
  </si>
  <si>
    <t>cijas</t>
  </si>
  <si>
    <t xml:space="preserve"> kods</t>
  </si>
  <si>
    <t>Būvniecības ieceru dokumentācijas izstrāde un projektēšana</t>
  </si>
  <si>
    <t>centrā "Gaiļezers" Hipokrāta ielā 6</t>
  </si>
  <si>
    <t>Rīgas pašvaldības policijas ēkas Lēdurgas ielā 26 projektēšana</t>
  </si>
  <si>
    <t>Ģertrūdes ielas seguma rekonstrukcija</t>
  </si>
  <si>
    <t>Dandāles ielas rekonstrukcija</t>
  </si>
  <si>
    <t>Jaunciema dabas lieguma infrastruktūras izbūves projektēšana</t>
  </si>
  <si>
    <t>Glābšanas stacijas posteņa Vakarbuļļu peldvietā projektēšana</t>
  </si>
  <si>
    <t>Jorģa Zemitāna tilta būvprojekta izstrāde</t>
  </si>
  <si>
    <t>Laivu ielas un jaunas ielas izbūve Lucavsalā</t>
  </si>
  <si>
    <t xml:space="preserve">Sarkandaugavas apkaimes kultūras un dabas mantojuma </t>
  </si>
  <si>
    <t xml:space="preserve">Esplanādes parka celiņu seguma būvniecības dokumentācijas </t>
  </si>
  <si>
    <t>izstrāde</t>
  </si>
  <si>
    <t>Jaunas pirmsskolas izglītības iestādes ēkas Dignājas ielā</t>
  </si>
  <si>
    <t>būvprojekta izstrāde</t>
  </si>
  <si>
    <t xml:space="preserve">Izlases veida atjaunošanas darbi Rīgas sociālās aprūpes </t>
  </si>
  <si>
    <t>Zolitūdes traģēdijas piemiņas vietas būvprojekta izstrāde</t>
  </si>
  <si>
    <t xml:space="preserve">Jumtu nomaiņa Bērnu un jauniešu centra "Laimīte" ēkām </t>
  </si>
  <si>
    <t>09.510</t>
  </si>
  <si>
    <t>projektēšana</t>
  </si>
  <si>
    <t>Rīgas valstspilsētas pašvaldības konsolidētā investīciju programma 2023. gadam</t>
  </si>
  <si>
    <t>06.400</t>
  </si>
  <si>
    <t>Apgaismojuma projektēšana Ēbelmuižas parka teritorijā</t>
  </si>
  <si>
    <t>Apgaismojuma projektēšana Nordeķu parka teritorijā</t>
  </si>
  <si>
    <t>Rīgas pašvaldības aģentūra</t>
  </si>
  <si>
    <t>"Rīgas gaisma"</t>
  </si>
  <si>
    <t>2023. gada</t>
  </si>
  <si>
    <t xml:space="preserve">t.sk. 
</t>
  </si>
  <si>
    <t xml:space="preserve">Mārupītes mežaparka plānojuma infrastruktūras izbūves </t>
  </si>
  <si>
    <t>7. pielikums</t>
  </si>
  <si>
    <t>Vecāķu prospektā 82 un Vecāķu prospektā 82A</t>
  </si>
  <si>
    <t>Rīgas domes 2023. gada 25. janvāra</t>
  </si>
  <si>
    <t>saistošajiem noteikumiem Nr. RD-23-186-sn</t>
  </si>
  <si>
    <t>PVM</t>
  </si>
  <si>
    <t>ID</t>
  </si>
  <si>
    <t>AP2027</t>
  </si>
  <si>
    <t>prioritāte</t>
  </si>
  <si>
    <t>P06</t>
  </si>
  <si>
    <t>P07</t>
  </si>
  <si>
    <t>P01</t>
  </si>
  <si>
    <t>P08</t>
  </si>
  <si>
    <t>P09</t>
  </si>
  <si>
    <t>P02</t>
  </si>
  <si>
    <t>P03</t>
  </si>
  <si>
    <t>P04</t>
  </si>
  <si>
    <t xml:space="preserve">*) </t>
  </si>
  <si>
    <t>programmas 01.19.00. "Izdevumi neparedzētiem gadījumiem (Rīgas domes Rezerves fonds)"</t>
  </si>
  <si>
    <t>**)</t>
  </si>
  <si>
    <t>Rīgas attīstības programmā 2022. - 2027. gadam noteiktie galvenie attīstības virzieni (prioritātes):</t>
  </si>
  <si>
    <t>Ērta un videi draudzīga pārvietošanās pilsētā</t>
  </si>
  <si>
    <t>Dzīves kvalitāti veicinoša pilsētvide</t>
  </si>
  <si>
    <t>Laba vides kvalitāte un noturīga pilsētas ekosistēma klimata pārmaiņu mazināšanai</t>
  </si>
  <si>
    <t>Kvalitatīva un pieejama izglītība</t>
  </si>
  <si>
    <t>P05</t>
  </si>
  <si>
    <t>Daudzveidīgu un kvalitatīvu mājokļu pieejamība</t>
  </si>
  <si>
    <t>Mūsdienīga un atvērta pilsētas pārvaldība</t>
  </si>
  <si>
    <t>Veselīga, sociāli iekļaujoša un atbalstoša pilsēta</t>
  </si>
  <si>
    <t>Konkurētspējīga pilsēta ar inovatīvu ekonomiku</t>
  </si>
  <si>
    <t>Daudzveidīga un autentiska kultūrvide</t>
  </si>
  <si>
    <t>Rīgas domes priekšsēdētājs</t>
  </si>
  <si>
    <t>APS0119.02</t>
  </si>
  <si>
    <t>APS0400.01</t>
  </si>
  <si>
    <t>Augstas gatavības investīciju projektu realizēšana *)</t>
  </si>
  <si>
    <t xml:space="preserve">Līdzfinansējums, pamatojoties uz Finanšu un admninistrācijas lietu komitejas lēmumiem no pamatbudžeta </t>
  </si>
  <si>
    <t>Galvenais 
izpildītājs</t>
  </si>
  <si>
    <t>APS0400.03</t>
  </si>
  <si>
    <t>APS0415.01</t>
  </si>
  <si>
    <t>APS0415.03</t>
  </si>
  <si>
    <t>APS0413</t>
  </si>
  <si>
    <t>APS0590.02</t>
  </si>
  <si>
    <t>APS0910</t>
  </si>
  <si>
    <t>APS0626</t>
  </si>
  <si>
    <t>APS0413.02</t>
  </si>
  <si>
    <t>APS0965.01</t>
  </si>
  <si>
    <t>APS0136.01</t>
  </si>
  <si>
    <t>APS1166.01</t>
  </si>
  <si>
    <t>APS0647.01</t>
  </si>
  <si>
    <t>APS0927</t>
  </si>
  <si>
    <t>APS1325</t>
  </si>
  <si>
    <t>APS0117</t>
  </si>
  <si>
    <t>aizņēmums/</t>
  </si>
  <si>
    <t>grants</t>
  </si>
  <si>
    <t xml:space="preserve">Veloinfrastruktūras ierīkošana apkaimēs ar satiksmes </t>
  </si>
  <si>
    <t>organizācijas tehniskajiem līdzekļiem</t>
  </si>
  <si>
    <t>APS0957.13</t>
  </si>
  <si>
    <t>Čaka ielas līdz Krišjāņa Barona ielai</t>
  </si>
  <si>
    <t xml:space="preserve">Ielejas ielas un Asnu ielas posma no Dzintaru ielas līdz </t>
  </si>
  <si>
    <t>Ielejas ielai pārbūve</t>
  </si>
  <si>
    <t>APS0400.04</t>
  </si>
  <si>
    <t>Atpūtas vietas pie Juglas ezera izveidošana Braila ielā</t>
  </si>
  <si>
    <t>Ēbelmuižas parka gājēju celiņu izbūve</t>
  </si>
  <si>
    <t>APS0625</t>
  </si>
  <si>
    <t xml:space="preserve">Glābšanas stacijas posteņa iegāde un uzstādīšana Vakarbuļļu </t>
  </si>
  <si>
    <t>peldvietā</t>
  </si>
  <si>
    <t>(projektēšana un būvniecība)</t>
  </si>
  <si>
    <t>APS1238</t>
  </si>
  <si>
    <t xml:space="preserve">Apgaismojuma ierīkošanas projektēšana un ierīkošana </t>
  </si>
  <si>
    <t>Ēbelmuižas parka teritorijā</t>
  </si>
  <si>
    <t xml:space="preserve">Apgaismojuma projektēšana un ierīkošana Nordeķu parka </t>
  </si>
  <si>
    <t>teritorijā</t>
  </si>
  <si>
    <t>Teritorijas labiekārtošana Višķu ielā</t>
  </si>
  <si>
    <t>Čiekurkalna skvēra ierīkošana</t>
  </si>
  <si>
    <t>Spēļu un rekreācijas laukumu atjaunošana apkaimēs</t>
  </si>
  <si>
    <t>APS1339</t>
  </si>
  <si>
    <t>Kaļķu ielas laukuma labiekārtošana</t>
  </si>
  <si>
    <t>APS1338.02</t>
  </si>
  <si>
    <t xml:space="preserve">Jaunciema dabas lieguma infrastruktūras izbūve - ceļa </t>
  </si>
  <si>
    <t xml:space="preserve">pieslēguma izbūve pie Jaunciema gatves dabas lieguma </t>
  </si>
  <si>
    <t xml:space="preserve">Zolitūdes ielā pie Akāciju ielas pārbūve </t>
  </si>
  <si>
    <t xml:space="preserve">Sporta skolas "Arkādija" Rīgas Nacionālās sporta manēžas </t>
  </si>
  <si>
    <t>pieslēgšana pie centralizētās siltumapgādes</t>
  </si>
  <si>
    <t>APS1320</t>
  </si>
  <si>
    <t>APS1319</t>
  </si>
  <si>
    <t xml:space="preserve">Pašvaldības ēku pieslēgšana pie centralizētās siltumapgādes </t>
  </si>
  <si>
    <t>(projektēšana un būvniecība):</t>
  </si>
  <si>
    <t>- Daugavpils iela 31</t>
  </si>
  <si>
    <t>- Čiekurkalna 1 līnija 64</t>
  </si>
  <si>
    <t>- Daugavpils iela 9</t>
  </si>
  <si>
    <t>APS0590.01</t>
  </si>
  <si>
    <t>9058.01</t>
  </si>
  <si>
    <t xml:space="preserve">Restaurācijas mācību darbnīcas (saimniecības ēkas) jaunbūve </t>
  </si>
  <si>
    <t>Krāsotāju ielā 12</t>
  </si>
  <si>
    <t>Sporta skolas "Arkādija" Rīgas Nacionālās sporta manēžas</t>
  </si>
  <si>
    <t xml:space="preserve"> iekštelpu renovācija Kojusalas ielā 9</t>
  </si>
  <si>
    <t>APS0648</t>
  </si>
  <si>
    <t>APS0926</t>
  </si>
  <si>
    <t>Ugunsaizsardzības sistēmas izbūves darbi izglītības iestādēs</t>
  </si>
  <si>
    <t>APS0935</t>
  </si>
  <si>
    <t xml:space="preserve">Sporta kompleksa "Arkādija" Ojāra Vācieša ielā 2 skrejceļa </t>
  </si>
  <si>
    <t>un žoga nomaiņas darbi</t>
  </si>
  <si>
    <t>APS1327</t>
  </si>
  <si>
    <t xml:space="preserve">Pašvaldības policijas videonovērošanas centra atjaunošana </t>
  </si>
  <si>
    <t xml:space="preserve">Lēdurgas ielā 26 </t>
  </si>
  <si>
    <t xml:space="preserve">Ēkas Slokas ielā 161 telpu atjaunošanas darbi Rīgas </t>
  </si>
  <si>
    <t>APS0269</t>
  </si>
  <si>
    <t>Rīgas sociālās aprūpes centra "Gaiļezers" atjaunošana,</t>
  </si>
  <si>
    <t xml:space="preserve"> infrastruktūras uzlabošana</t>
  </si>
  <si>
    <t xml:space="preserve">SIA "Rīgas veselības centrs" filiāles "Torņakalns" ēkas </t>
  </si>
  <si>
    <t>atjaunošanas darbi un infrastruktūras attīstība - lifta izbūve</t>
  </si>
  <si>
    <t>APS0468.03</t>
  </si>
  <si>
    <t xml:space="preserve">Rīgas pašvaldības specializētās darbnīcas telpu pārvietošana </t>
  </si>
  <si>
    <t>uz Maskavas ielu 189</t>
  </si>
  <si>
    <t>APS1332</t>
  </si>
  <si>
    <t>Vienota lietu interneta tīkla pilotprojekts Rīgas pilsētā</t>
  </si>
  <si>
    <t>APS0923.01</t>
  </si>
  <si>
    <t xml:space="preserve">pieejamības nodrošināšanas darbi Gaigalas ielā 3 </t>
  </si>
  <si>
    <t xml:space="preserve">Rīgas Bolderājas bibliotēkas ēkas renovācija un vides </t>
  </si>
  <si>
    <t>APS0140.05</t>
  </si>
  <si>
    <t>Ēkas Margrietas ielā 4 atjaunošanas darbi un teritorijas</t>
  </si>
  <si>
    <t>labiekārtošana</t>
  </si>
  <si>
    <t>APS1329</t>
  </si>
  <si>
    <t>Rīgas digitālā aģentūra</t>
  </si>
  <si>
    <t>Izglītības, kultūras un sporta</t>
  </si>
  <si>
    <t>departaments</t>
  </si>
  <si>
    <t>01.330</t>
  </si>
  <si>
    <t>08.210</t>
  </si>
  <si>
    <t>07.310</t>
  </si>
  <si>
    <t>10.120</t>
  </si>
  <si>
    <t xml:space="preserve">Latvijas Nacionālā teātra piebūves Simtgades alejā 3 </t>
  </si>
  <si>
    <t>Novērošanas kameru iegāde un ierīkošana</t>
  </si>
  <si>
    <t>Mācību vides modernizācija</t>
  </si>
  <si>
    <t xml:space="preserve">Ventilācijas sistēmu izbūve Rīgas 9. vidusskolā Stāmerienas </t>
  </si>
  <si>
    <t>ielā 8</t>
  </si>
  <si>
    <t>revitalizācija un jaunu pakalpojumu ieviešana (Aldara parka</t>
  </si>
  <si>
    <t xml:space="preserve">Rīgas Valdorfskolas Kalnciema ielā 160C renovācijas un   </t>
  </si>
  <si>
    <t>atjaunošanas darbi skolu tīkla optimizācijas ietvaros</t>
  </si>
  <si>
    <t>pārbūves 3. kārta)</t>
  </si>
  <si>
    <t xml:space="preserve">Teritorijas labiekārtošanas </t>
  </si>
  <si>
    <t>pārvalde</t>
  </si>
  <si>
    <t xml:space="preserve">Kapsētu pārvaldes administrācijas ēkai Aizsaules ielā 1A </t>
  </si>
  <si>
    <t>Izglītības, kultūras un sporta departamenta padotības iestāžu</t>
  </si>
  <si>
    <t xml:space="preserve">nodrošinājums ar datortehniku, viedtehnoloģijām, tīkla </t>
  </si>
  <si>
    <t xml:space="preserve"> infrastruktūras attīstība, Wi-Fi ierīkošana un IP telefonizācija,</t>
  </si>
  <si>
    <t>iestādēs</t>
  </si>
  <si>
    <t xml:space="preserve"> e-bērnudārza platformas ieviešana pirmsskolas izglītības </t>
  </si>
  <si>
    <t>"Jaunciems" apsaimniekošanas nodrošināšanai</t>
  </si>
  <si>
    <t>Gājēju pāreju ar papildu apgaismojumu būvniecība</t>
  </si>
  <si>
    <t xml:space="preserve">Seguma atjaunošana Ģertrūdes ielas posmā no Aleksandra </t>
  </si>
  <si>
    <t>Priekšizpēte mežaparku ierīkošanai Rīgā (Bābelītis/Šampēteris)</t>
  </si>
  <si>
    <t xml:space="preserve">Vides pieejamības nodrošināšana I Meža kapu kapličai un </t>
  </si>
  <si>
    <t xml:space="preserve">Lietusūdens kanalizācijas sistēmas Akāciju ielā un caurtekas </t>
  </si>
  <si>
    <t>pilsētas Apkaimju iedzīvotāju centra funkciju izpildes</t>
  </si>
  <si>
    <t xml:space="preserve">nodrošināšanai </t>
  </si>
  <si>
    <t>Nacionālās koncertzāles projekta metu konkursa rīkošana</t>
  </si>
  <si>
    <t>(Rīgas domes 2023. gada 22. marta</t>
  </si>
  <si>
    <t>saistošo noteikumu Nr. RD-23-191-sn redakcijā)</t>
  </si>
  <si>
    <t>M. Staķis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</si>
</sst>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charset val="186"/>
      <scheme val="minor"/>
    </font>
    <font>
      <i/>
      <sz val="11"/>
      <color indexed="8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sz val="12"/>
      <name val="Times New Roman"/>
      <family val="1"/>
      <charset val="186"/>
    </font>
    <font>
      <i/>
      <sz val="12"/>
      <color indexed="8"/>
      <name val="Times New Roman"/>
      <family val="1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0"/>
      <name val="Times New Roman"/>
      <family val="1"/>
      <charset val="186"/>
    </font>
    <font>
      <sz val="12"/>
      <color indexed="8"/>
      <name val="Times New Roman"/>
      <family val="1"/>
      <charset val="186"/>
    </font>
    <font>
      <i/>
      <sz val="10"/>
      <color indexed="8"/>
      <name val="Times New Roman"/>
      <family val="1"/>
      <charset val="186"/>
    </font>
    <font>
      <b/>
      <sz val="16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sz val="8"/>
      <name val="Times New Roman"/>
      <family val="1"/>
      <charset val="186"/>
    </font>
    <font>
      <i/>
      <sz val="8"/>
      <name val="Times New Roman"/>
      <family val="1"/>
      <charset val="186"/>
    </font>
    <font>
      <i/>
      <sz val="8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8"/>
      <name val="Times New Roman"/>
      <family val="1"/>
      <charset val="186"/>
    </font>
    <font>
      <b/>
      <i/>
      <sz val="11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name val="Times New Roman"/>
      <family val="1"/>
      <charset val="186"/>
    </font>
    <font>
      <sz val="12"/>
      <color theme="0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b/>
      <i/>
      <sz val="8"/>
      <name val="Times New Roman"/>
      <family val="1"/>
      <charset val="186"/>
    </font>
    <font>
      <sz val="13"/>
      <name val="Times New Roman"/>
      <family val="1"/>
      <charset val="186"/>
    </font>
    <font>
      <i/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24">
    <xf numFmtId="0" fontId="0" fillId="0" borderId="0" xfId="0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7" fillId="0" borderId="4" xfId="0" applyFont="1" applyBorder="1"/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 vertical="justify"/>
    </xf>
    <xf numFmtId="0" fontId="3" fillId="0" borderId="0" xfId="0" applyFont="1" applyAlignment="1">
      <alignment horizontal="left"/>
    </xf>
    <xf numFmtId="1" fontId="1" fillId="0" borderId="1" xfId="0" applyNumberFormat="1" applyFont="1" applyBorder="1" applyAlignment="1">
      <alignment horizontal="center" vertical="top"/>
    </xf>
    <xf numFmtId="0" fontId="5" fillId="0" borderId="0" xfId="0" applyFont="1"/>
    <xf numFmtId="0" fontId="4" fillId="0" borderId="0" xfId="0" applyFont="1" applyAlignment="1">
      <alignment horizontal="left" vertical="justify"/>
    </xf>
    <xf numFmtId="3" fontId="4" fillId="0" borderId="0" xfId="0" applyNumberFormat="1" applyFont="1" applyAlignment="1">
      <alignment horizontal="left" vertical="justify"/>
    </xf>
    <xf numFmtId="1" fontId="4" fillId="0" borderId="0" xfId="0" applyNumberFormat="1" applyFont="1" applyAlignment="1">
      <alignment horizontal="right" vertical="justify"/>
    </xf>
    <xf numFmtId="0" fontId="24" fillId="0" borderId="0" xfId="0" applyFont="1"/>
    <xf numFmtId="0" fontId="6" fillId="0" borderId="0" xfId="0" applyFont="1" applyAlignment="1">
      <alignment vertical="justify" wrapText="1"/>
    </xf>
    <xf numFmtId="3" fontId="6" fillId="0" borderId="0" xfId="0" applyNumberFormat="1" applyFont="1" applyAlignment="1">
      <alignment vertical="justify" wrapText="1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49" fontId="7" fillId="0" borderId="0" xfId="0" applyNumberFormat="1" applyFont="1" applyAlignment="1">
      <alignment horizontal="center"/>
    </xf>
    <xf numFmtId="0" fontId="7" fillId="0" borderId="0" xfId="0" applyFont="1" applyFill="1" applyAlignment="1">
      <alignment horizontal="left"/>
    </xf>
    <xf numFmtId="3" fontId="7" fillId="0" borderId="0" xfId="0" applyNumberFormat="1" applyFont="1" applyFill="1" applyBorder="1" applyAlignment="1">
      <alignment horizontal="right"/>
    </xf>
    <xf numFmtId="0" fontId="7" fillId="0" borderId="0" xfId="0" applyFont="1" applyFill="1"/>
    <xf numFmtId="0" fontId="12" fillId="0" borderId="0" xfId="0" applyFont="1" applyAlignment="1">
      <alignment horizontal="center" vertical="justify"/>
    </xf>
    <xf numFmtId="0" fontId="12" fillId="0" borderId="0" xfId="0" applyFont="1"/>
    <xf numFmtId="0" fontId="10" fillId="0" borderId="0" xfId="0" applyFont="1"/>
    <xf numFmtId="0" fontId="12" fillId="0" borderId="0" xfId="0" applyFont="1" applyAlignment="1">
      <alignment vertical="justify" wrapText="1"/>
    </xf>
    <xf numFmtId="1" fontId="12" fillId="0" borderId="0" xfId="0" applyNumberFormat="1" applyFont="1" applyAlignment="1">
      <alignment horizontal="right" vertical="justify"/>
    </xf>
    <xf numFmtId="0" fontId="9" fillId="0" borderId="0" xfId="0" applyFont="1"/>
    <xf numFmtId="0" fontId="7" fillId="0" borderId="0" xfId="0" applyFont="1" applyAlignment="1">
      <alignment horizontal="right"/>
    </xf>
    <xf numFmtId="1" fontId="1" fillId="0" borderId="3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16" fillId="0" borderId="0" xfId="0" applyFont="1"/>
    <xf numFmtId="0" fontId="17" fillId="0" borderId="0" xfId="0" applyFont="1"/>
    <xf numFmtId="1" fontId="18" fillId="0" borderId="0" xfId="0" applyNumberFormat="1" applyFont="1" applyAlignment="1">
      <alignment horizontal="center" wrapText="1"/>
    </xf>
    <xf numFmtId="0" fontId="15" fillId="0" borderId="0" xfId="0" applyFont="1"/>
    <xf numFmtId="0" fontId="15" fillId="0" borderId="0" xfId="0" applyFont="1" applyAlignment="1">
      <alignment horizontal="left" wrapText="1" indent="1"/>
    </xf>
    <xf numFmtId="0" fontId="7" fillId="0" borderId="0" xfId="0" applyFont="1"/>
    <xf numFmtId="0" fontId="19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7" fillId="0" borderId="0" xfId="1" applyFont="1" applyAlignment="1">
      <alignment horizontal="left"/>
    </xf>
    <xf numFmtId="49" fontId="7" fillId="0" borderId="0" xfId="0" applyNumberFormat="1" applyFont="1" applyBorder="1" applyAlignment="1">
      <alignment horizontal="center" wrapText="1"/>
    </xf>
    <xf numFmtId="0" fontId="7" fillId="0" borderId="0" xfId="0" applyFont="1" applyFill="1" applyBorder="1"/>
    <xf numFmtId="0" fontId="12" fillId="0" borderId="0" xfId="0" applyFont="1" applyAlignment="1">
      <alignment horizontal="center"/>
    </xf>
    <xf numFmtId="0" fontId="26" fillId="0" borderId="0" xfId="0" applyFont="1" applyAlignment="1">
      <alignment vertical="justify" wrapText="1"/>
    </xf>
    <xf numFmtId="1" fontId="25" fillId="0" borderId="0" xfId="0" applyNumberFormat="1" applyFont="1" applyAlignment="1">
      <alignment horizontal="right" vertical="justify"/>
    </xf>
    <xf numFmtId="0" fontId="25" fillId="0" borderId="0" xfId="0" applyFont="1"/>
    <xf numFmtId="3" fontId="26" fillId="0" borderId="0" xfId="0" applyNumberFormat="1" applyFont="1" applyAlignment="1">
      <alignment vertical="justify" wrapText="1"/>
    </xf>
    <xf numFmtId="49" fontId="7" fillId="0" borderId="0" xfId="0" applyNumberFormat="1" applyFont="1" applyFill="1" applyAlignment="1">
      <alignment horizontal="center"/>
    </xf>
    <xf numFmtId="0" fontId="9" fillId="0" borderId="3" xfId="0" applyFont="1" applyBorder="1" applyAlignment="1">
      <alignment horizontal="center"/>
    </xf>
    <xf numFmtId="1" fontId="9" fillId="0" borderId="3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1" fontId="9" fillId="0" borderId="2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0" fontId="22" fillId="0" borderId="0" xfId="0" applyFont="1"/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 applyBorder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3" fontId="21" fillId="0" borderId="0" xfId="0" applyNumberFormat="1" applyFont="1" applyAlignment="1">
      <alignment horizontal="right"/>
    </xf>
    <xf numFmtId="0" fontId="11" fillId="0" borderId="0" xfId="0" applyFont="1"/>
    <xf numFmtId="49" fontId="16" fillId="0" borderId="0" xfId="0" applyNumberFormat="1" applyFont="1" applyBorder="1" applyAlignment="1">
      <alignment horizontal="center" wrapText="1"/>
    </xf>
    <xf numFmtId="0" fontId="17" fillId="0" borderId="0" xfId="0" applyFont="1" applyBorder="1"/>
    <xf numFmtId="0" fontId="20" fillId="0" borderId="0" xfId="0" applyFont="1" applyBorder="1"/>
    <xf numFmtId="0" fontId="8" fillId="0" borderId="0" xfId="0" applyFont="1" applyAlignment="1">
      <alignment horizontal="center" wrapText="1"/>
    </xf>
    <xf numFmtId="0" fontId="22" fillId="0" borderId="0" xfId="0" applyFont="1" applyAlignment="1">
      <alignment vertical="justify" wrapText="1"/>
    </xf>
    <xf numFmtId="1" fontId="22" fillId="0" borderId="0" xfId="0" applyNumberFormat="1" applyFont="1" applyAlignment="1">
      <alignment horizontal="right" vertical="justify"/>
    </xf>
    <xf numFmtId="0" fontId="22" fillId="0" borderId="0" xfId="0" applyFont="1" applyAlignment="1">
      <alignment horizontal="center" vertical="justify"/>
    </xf>
    <xf numFmtId="1" fontId="23" fillId="0" borderId="0" xfId="0" applyNumberFormat="1" applyFont="1" applyAlignment="1">
      <alignment horizontal="right" vertical="justify"/>
    </xf>
    <xf numFmtId="3" fontId="27" fillId="0" borderId="0" xfId="0" applyNumberFormat="1" applyFont="1" applyAlignment="1">
      <alignment horizontal="right"/>
    </xf>
    <xf numFmtId="1" fontId="7" fillId="0" borderId="0" xfId="0" applyNumberFormat="1" applyFont="1" applyBorder="1" applyAlignment="1">
      <alignment horizontal="right"/>
    </xf>
    <xf numFmtId="1" fontId="7" fillId="0" borderId="0" xfId="0" quotePrefix="1" applyNumberFormat="1" applyFont="1" applyAlignment="1">
      <alignment horizontal="left"/>
    </xf>
    <xf numFmtId="0" fontId="7" fillId="0" borderId="0" xfId="0" applyFont="1" applyAlignment="1">
      <alignment wrapText="1"/>
    </xf>
    <xf numFmtId="0" fontId="7" fillId="0" borderId="0" xfId="0" applyFont="1" applyAlignment="1">
      <alignment vertical="justify" wrapText="1"/>
    </xf>
    <xf numFmtId="0" fontId="7" fillId="0" borderId="0" xfId="1" applyFont="1" applyFill="1" applyAlignment="1">
      <alignment vertical="top" wrapText="1"/>
    </xf>
    <xf numFmtId="1" fontId="16" fillId="0" borderId="0" xfId="0" applyNumberFormat="1" applyFont="1" applyBorder="1" applyAlignment="1">
      <alignment horizontal="right"/>
    </xf>
    <xf numFmtId="1" fontId="17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21" fillId="0" borderId="0" xfId="0" applyNumberFormat="1" applyFont="1" applyBorder="1" applyAlignment="1">
      <alignment horizontal="right"/>
    </xf>
    <xf numFmtId="1" fontId="20" fillId="0" borderId="0" xfId="0" applyNumberFormat="1" applyFont="1" applyBorder="1" applyAlignment="1">
      <alignment horizontal="right"/>
    </xf>
    <xf numFmtId="1" fontId="28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0" fontId="3" fillId="0" borderId="0" xfId="0" applyFont="1" applyAlignment="1">
      <alignment wrapText="1"/>
    </xf>
    <xf numFmtId="3" fontId="25" fillId="0" borderId="0" xfId="0" applyNumberFormat="1" applyFont="1"/>
    <xf numFmtId="3" fontId="12" fillId="0" borderId="0" xfId="0" applyNumberFormat="1" applyFont="1"/>
    <xf numFmtId="0" fontId="7" fillId="0" borderId="0" xfId="0" applyFont="1" applyFill="1" applyAlignment="1">
      <alignment vertical="justify" wrapText="1"/>
    </xf>
    <xf numFmtId="3" fontId="7" fillId="0" borderId="0" xfId="0" applyNumberFormat="1" applyFont="1" applyFill="1" applyAlignment="1">
      <alignment horizontal="right"/>
    </xf>
    <xf numFmtId="1" fontId="1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wrapText="1"/>
    </xf>
    <xf numFmtId="1" fontId="1" fillId="0" borderId="5" xfId="0" applyNumberFormat="1" applyFont="1" applyFill="1" applyBorder="1" applyAlignment="1">
      <alignment horizontal="center"/>
    </xf>
    <xf numFmtId="1" fontId="24" fillId="0" borderId="0" xfId="0" applyNumberFormat="1" applyFont="1" applyAlignment="1">
      <alignment horizontal="right" vertical="justify"/>
    </xf>
    <xf numFmtId="0" fontId="19" fillId="0" borderId="0" xfId="0" applyFont="1" applyAlignment="1">
      <alignment horizontal="center" vertical="justify"/>
    </xf>
    <xf numFmtId="0" fontId="12" fillId="0" borderId="0" xfId="0" applyFont="1" applyAlignment="1">
      <alignment vertical="justify"/>
    </xf>
    <xf numFmtId="2" fontId="6" fillId="0" borderId="0" xfId="0" applyNumberFormat="1" applyFont="1" applyAlignment="1">
      <alignment horizontal="right"/>
    </xf>
    <xf numFmtId="0" fontId="29" fillId="0" borderId="0" xfId="0" applyFont="1" applyAlignment="1">
      <alignment horizontal="right"/>
    </xf>
    <xf numFmtId="0" fontId="9" fillId="0" borderId="3" xfId="0" applyFont="1" applyBorder="1"/>
    <xf numFmtId="0" fontId="9" fillId="0" borderId="2" xfId="0" applyFont="1" applyBorder="1"/>
    <xf numFmtId="0" fontId="9" fillId="0" borderId="1" xfId="0" applyFont="1" applyBorder="1" applyAlignment="1">
      <alignment horizontal="center"/>
    </xf>
    <xf numFmtId="0" fontId="12" fillId="0" borderId="0" xfId="0" applyFont="1" applyAlignment="1">
      <alignment horizontal="right"/>
    </xf>
    <xf numFmtId="0" fontId="13" fillId="0" borderId="0" xfId="0" applyFont="1"/>
    <xf numFmtId="0" fontId="10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5" fillId="0" borderId="0" xfId="0" applyFont="1" applyBorder="1"/>
    <xf numFmtId="0" fontId="11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49" fontId="7" fillId="0" borderId="0" xfId="0" applyNumberFormat="1" applyFont="1" applyBorder="1" applyAlignment="1">
      <alignment horizontal="center" vertical="center"/>
    </xf>
    <xf numFmtId="0" fontId="8" fillId="0" borderId="0" xfId="0" quotePrefix="1" applyFont="1"/>
    <xf numFmtId="49" fontId="11" fillId="0" borderId="0" xfId="0" applyNumberFormat="1" applyFont="1" applyBorder="1" applyAlignment="1">
      <alignment horizontal="center" vertical="center"/>
    </xf>
    <xf numFmtId="0" fontId="10" fillId="0" borderId="0" xfId="0" applyFont="1" applyFill="1" applyAlignment="1">
      <alignment horizontal="left" wrapText="1" indent="1"/>
    </xf>
    <xf numFmtId="0" fontId="13" fillId="0" borderId="0" xfId="0" applyFont="1" applyFill="1"/>
    <xf numFmtId="0" fontId="10" fillId="0" borderId="0" xfId="0" applyFont="1" applyBorder="1"/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10" fillId="0" borderId="0" xfId="0" applyFont="1"/>
    <xf numFmtId="1" fontId="12" fillId="0" borderId="0" xfId="0" applyNumberFormat="1" applyFont="1" applyFill="1" applyAlignment="1">
      <alignment horizontal="right" vertical="justify"/>
    </xf>
    <xf numFmtId="0" fontId="9" fillId="0" borderId="0" xfId="0" applyFont="1" applyFill="1" applyAlignment="1">
      <alignment horizontal="left" wrapText="1" indent="1"/>
    </xf>
    <xf numFmtId="3" fontId="3" fillId="0" borderId="0" xfId="0" applyNumberFormat="1" applyFont="1" applyAlignment="1">
      <alignment horizontal="right"/>
    </xf>
    <xf numFmtId="3" fontId="30" fillId="0" borderId="0" xfId="0" applyNumberFormat="1" applyFont="1" applyAlignment="1">
      <alignment horizontal="right"/>
    </xf>
  </cellXfs>
  <cellStyles count="3">
    <cellStyle name="Parasts" xfId="0" builtinId="0"/>
    <cellStyle name="Parasts 2" xfId="1" xr:uid="{00000000-0005-0000-0000-000006000000}"/>
    <cellStyle name="Parasts 3" xfId="2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0"/>
  <sheetViews>
    <sheetView tabSelected="1" topLeftCell="A120" workbookViewId="0">
      <selection activeCell="H149" sqref="H149"/>
    </sheetView>
  </sheetViews>
  <sheetFormatPr defaultColWidth="8.85546875" defaultRowHeight="15.75" x14ac:dyDescent="0.25"/>
  <cols>
    <col min="1" max="1" width="8" style="25" customWidth="1"/>
    <col min="2" max="2" width="9.85546875" style="25" customWidth="1"/>
    <col min="3" max="3" width="8.85546875" style="24" bestFit="1" customWidth="1"/>
    <col min="4" max="4" width="54.28515625" style="27" customWidth="1"/>
    <col min="5" max="5" width="11.28515625" style="28" bestFit="1" customWidth="1"/>
    <col min="6" max="7" width="11.85546875" style="28" bestFit="1" customWidth="1"/>
    <col min="8" max="8" width="27.140625" style="25" customWidth="1"/>
    <col min="9" max="244" width="9.140625" style="25" customWidth="1"/>
    <col min="245" max="245" width="8.85546875" style="25" bestFit="1"/>
    <col min="246" max="16384" width="8.85546875" style="25"/>
  </cols>
  <sheetData>
    <row r="1" spans="1:8" s="57" customFormat="1" ht="15" x14ac:dyDescent="0.25">
      <c r="C1" s="70"/>
      <c r="D1" s="68"/>
      <c r="E1" s="69"/>
      <c r="F1" s="71"/>
      <c r="G1" s="71"/>
      <c r="H1" s="30" t="s">
        <v>58</v>
      </c>
    </row>
    <row r="2" spans="1:8" s="57" customFormat="1" ht="15" x14ac:dyDescent="0.25">
      <c r="C2" s="70"/>
      <c r="D2" s="68"/>
      <c r="E2" s="69"/>
      <c r="F2" s="71"/>
      <c r="G2" s="71"/>
      <c r="H2" s="30" t="s">
        <v>60</v>
      </c>
    </row>
    <row r="3" spans="1:8" s="57" customFormat="1" ht="15" x14ac:dyDescent="0.25">
      <c r="C3" s="70"/>
      <c r="D3" s="68"/>
      <c r="E3" s="69"/>
      <c r="F3" s="71"/>
      <c r="G3" s="71"/>
      <c r="H3" s="30" t="s">
        <v>61</v>
      </c>
    </row>
    <row r="4" spans="1:8" s="57" customFormat="1" ht="15" x14ac:dyDescent="0.25">
      <c r="C4" s="70"/>
      <c r="D4" s="68"/>
      <c r="E4" s="69"/>
      <c r="F4" s="71"/>
      <c r="G4" s="71"/>
      <c r="H4" s="123" t="s">
        <v>213</v>
      </c>
    </row>
    <row r="5" spans="1:8" s="57" customFormat="1" ht="15" x14ac:dyDescent="0.25">
      <c r="C5" s="70"/>
      <c r="D5" s="68"/>
      <c r="E5" s="69"/>
      <c r="F5" s="71"/>
      <c r="G5" s="71"/>
      <c r="H5" s="123" t="s">
        <v>214</v>
      </c>
    </row>
    <row r="6" spans="1:8" s="57" customFormat="1" ht="15" x14ac:dyDescent="0.25">
      <c r="C6" s="70"/>
      <c r="D6" s="68"/>
      <c r="E6" s="69"/>
      <c r="F6" s="71"/>
      <c r="G6" s="71"/>
      <c r="H6" s="30"/>
    </row>
    <row r="7" spans="1:8" ht="20.25" customHeight="1" x14ac:dyDescent="0.25">
      <c r="C7" s="7" t="s">
        <v>49</v>
      </c>
      <c r="D7" s="7"/>
      <c r="E7" s="7"/>
      <c r="F7" s="7"/>
      <c r="G7" s="7"/>
      <c r="H7" s="7"/>
    </row>
    <row r="8" spans="1:8" x14ac:dyDescent="0.25">
      <c r="C8" s="94"/>
      <c r="D8" s="94"/>
      <c r="E8" s="94"/>
      <c r="F8" s="94"/>
      <c r="G8" s="94"/>
      <c r="H8" s="94"/>
    </row>
    <row r="9" spans="1:8" x14ac:dyDescent="0.25">
      <c r="C9" s="95"/>
      <c r="H9" s="96"/>
    </row>
    <row r="10" spans="1:8" s="29" customFormat="1" ht="18" customHeight="1" x14ac:dyDescent="0.25">
      <c r="A10" s="98"/>
      <c r="B10" s="52"/>
      <c r="C10" s="52" t="s">
        <v>0</v>
      </c>
      <c r="D10" s="6" t="s">
        <v>1</v>
      </c>
      <c r="E10" s="53"/>
      <c r="F10" s="92" t="s">
        <v>56</v>
      </c>
      <c r="G10" s="31"/>
      <c r="H10" s="3" t="s">
        <v>93</v>
      </c>
    </row>
    <row r="11" spans="1:8" s="29" customFormat="1" ht="15" x14ac:dyDescent="0.25">
      <c r="A11" s="99" t="s">
        <v>64</v>
      </c>
      <c r="B11" s="54" t="s">
        <v>62</v>
      </c>
      <c r="C11" s="54" t="s">
        <v>2</v>
      </c>
      <c r="D11" s="5"/>
      <c r="E11" s="55" t="s">
        <v>55</v>
      </c>
      <c r="F11" s="90" t="s">
        <v>109</v>
      </c>
      <c r="G11" s="32" t="s">
        <v>13</v>
      </c>
      <c r="H11" s="2"/>
    </row>
    <row r="12" spans="1:8" s="29" customFormat="1" ht="15" x14ac:dyDescent="0.25">
      <c r="A12" s="99" t="s">
        <v>65</v>
      </c>
      <c r="B12" s="54" t="s">
        <v>63</v>
      </c>
      <c r="C12" s="54" t="s">
        <v>28</v>
      </c>
      <c r="D12" s="5"/>
      <c r="E12" s="55" t="s">
        <v>3</v>
      </c>
      <c r="F12" s="90" t="s">
        <v>110</v>
      </c>
      <c r="G12" s="32" t="s">
        <v>4</v>
      </c>
      <c r="H12" s="2"/>
    </row>
    <row r="13" spans="1:8" s="29" customFormat="1" ht="15" x14ac:dyDescent="0.25">
      <c r="A13" s="100" t="s">
        <v>76</v>
      </c>
      <c r="B13" s="100"/>
      <c r="C13" s="56" t="s">
        <v>29</v>
      </c>
      <c r="D13" s="4"/>
      <c r="E13" s="9" t="s">
        <v>4</v>
      </c>
      <c r="F13" s="9" t="s">
        <v>4</v>
      </c>
      <c r="G13" s="9"/>
      <c r="H13" s="1"/>
    </row>
    <row r="14" spans="1:8" s="37" customFormat="1" ht="15" customHeight="1" x14ac:dyDescent="0.2">
      <c r="C14" s="33"/>
      <c r="D14" s="34"/>
      <c r="E14" s="34"/>
      <c r="F14" s="35"/>
      <c r="G14" s="36"/>
    </row>
    <row r="15" spans="1:8" s="41" customFormat="1" ht="15" customHeight="1" x14ac:dyDescent="0.25">
      <c r="A15" s="18" t="s">
        <v>68</v>
      </c>
      <c r="B15" s="104">
        <v>2025</v>
      </c>
      <c r="C15" s="20" t="s">
        <v>8</v>
      </c>
      <c r="D15" s="39" t="s">
        <v>15</v>
      </c>
      <c r="E15" s="89">
        <f>F15+G15</f>
        <v>6564491</v>
      </c>
      <c r="F15" s="58">
        <v>5579817</v>
      </c>
      <c r="G15" s="58">
        <v>984674</v>
      </c>
      <c r="H15" s="91" t="s">
        <v>27</v>
      </c>
    </row>
    <row r="16" spans="1:8" s="42" customFormat="1" ht="15" x14ac:dyDescent="0.25">
      <c r="A16" s="18" t="s">
        <v>68</v>
      </c>
      <c r="B16" s="104">
        <v>2894</v>
      </c>
      <c r="C16" s="20" t="s">
        <v>8</v>
      </c>
      <c r="D16" s="39" t="s">
        <v>19</v>
      </c>
      <c r="E16" s="89">
        <f>F16+G16</f>
        <v>340032</v>
      </c>
      <c r="F16" s="58"/>
      <c r="G16" s="58">
        <f>152120+187912</f>
        <v>340032</v>
      </c>
      <c r="H16" s="75" t="s">
        <v>27</v>
      </c>
    </row>
    <row r="17" spans="1:8" s="42" customFormat="1" ht="15" x14ac:dyDescent="0.25">
      <c r="A17" s="18" t="s">
        <v>68</v>
      </c>
      <c r="B17" s="104">
        <v>3297</v>
      </c>
      <c r="C17" s="20" t="s">
        <v>8</v>
      </c>
      <c r="D17" s="39" t="s">
        <v>20</v>
      </c>
      <c r="E17" s="89">
        <f>F17+G17</f>
        <v>2813493</v>
      </c>
      <c r="F17" s="58"/>
      <c r="G17" s="58">
        <f>40806+2772687</f>
        <v>2813493</v>
      </c>
      <c r="H17" s="75" t="s">
        <v>27</v>
      </c>
    </row>
    <row r="18" spans="1:8" s="42" customFormat="1" ht="15" customHeight="1" x14ac:dyDescent="0.25">
      <c r="A18" s="18" t="s">
        <v>68</v>
      </c>
      <c r="B18" s="103" t="s">
        <v>90</v>
      </c>
      <c r="C18" s="20" t="s">
        <v>8</v>
      </c>
      <c r="D18" s="39" t="s">
        <v>33</v>
      </c>
      <c r="E18" s="89">
        <f t="shared" ref="E18:E19" si="0">F18+G18</f>
        <v>163700</v>
      </c>
      <c r="F18" s="58"/>
      <c r="G18" s="58">
        <v>163700</v>
      </c>
      <c r="H18" s="75" t="s">
        <v>27</v>
      </c>
    </row>
    <row r="19" spans="1:8" s="42" customFormat="1" ht="15" x14ac:dyDescent="0.25">
      <c r="A19" s="18" t="s">
        <v>68</v>
      </c>
      <c r="B19" s="104">
        <v>2614</v>
      </c>
      <c r="C19" s="20" t="s">
        <v>8</v>
      </c>
      <c r="D19" s="39" t="s">
        <v>34</v>
      </c>
      <c r="E19" s="89">
        <f t="shared" si="0"/>
        <v>138698</v>
      </c>
      <c r="F19" s="58"/>
      <c r="G19" s="58">
        <v>138698</v>
      </c>
      <c r="H19" s="75" t="s">
        <v>27</v>
      </c>
    </row>
    <row r="20" spans="1:8" s="42" customFormat="1" ht="14.25" customHeight="1" x14ac:dyDescent="0.25">
      <c r="A20" s="18" t="s">
        <v>68</v>
      </c>
      <c r="B20" s="103" t="s">
        <v>94</v>
      </c>
      <c r="C20" s="20" t="s">
        <v>8</v>
      </c>
      <c r="D20" s="39" t="s">
        <v>38</v>
      </c>
      <c r="E20" s="89">
        <f t="shared" ref="E20:E30" si="1">F20+G20</f>
        <v>1288290</v>
      </c>
      <c r="F20" s="58">
        <v>996217</v>
      </c>
      <c r="G20" s="58">
        <f>245592+46481</f>
        <v>292073</v>
      </c>
      <c r="H20" s="75" t="s">
        <v>27</v>
      </c>
    </row>
    <row r="21" spans="1:8" s="37" customFormat="1" ht="15" customHeight="1" x14ac:dyDescent="0.25">
      <c r="A21" s="18" t="s">
        <v>68</v>
      </c>
      <c r="B21" s="106">
        <v>9272.0300000000007</v>
      </c>
      <c r="C21" s="20" t="s">
        <v>8</v>
      </c>
      <c r="D21" s="39" t="s">
        <v>205</v>
      </c>
      <c r="E21" s="22">
        <f>F21+G21</f>
        <v>320000</v>
      </c>
      <c r="F21" s="60"/>
      <c r="G21" s="61">
        <v>320000</v>
      </c>
      <c r="H21" s="91" t="s">
        <v>27</v>
      </c>
    </row>
    <row r="22" spans="1:8" s="37" customFormat="1" ht="15" customHeight="1" x14ac:dyDescent="0.25">
      <c r="A22" s="18" t="s">
        <v>68</v>
      </c>
      <c r="B22" s="107" t="s">
        <v>113</v>
      </c>
      <c r="C22" s="20" t="s">
        <v>8</v>
      </c>
      <c r="D22" s="39" t="s">
        <v>111</v>
      </c>
      <c r="E22" s="22">
        <f>F22+G22</f>
        <v>700000</v>
      </c>
      <c r="F22" s="60"/>
      <c r="G22" s="61">
        <v>700000</v>
      </c>
      <c r="H22" s="91" t="s">
        <v>27</v>
      </c>
    </row>
    <row r="23" spans="1:8" s="37" customFormat="1" ht="15" customHeight="1" x14ac:dyDescent="0.25">
      <c r="B23" s="108"/>
      <c r="C23" s="44"/>
      <c r="D23" s="39" t="s">
        <v>112</v>
      </c>
      <c r="E23" s="73"/>
      <c r="F23" s="60"/>
      <c r="G23" s="61"/>
      <c r="H23" s="39"/>
    </row>
    <row r="24" spans="1:8" s="37" customFormat="1" ht="15" customHeight="1" x14ac:dyDescent="0.25">
      <c r="A24" s="18" t="s">
        <v>68</v>
      </c>
      <c r="B24" s="109" t="s">
        <v>90</v>
      </c>
      <c r="C24" s="20" t="s">
        <v>8</v>
      </c>
      <c r="D24" s="39" t="s">
        <v>206</v>
      </c>
      <c r="E24" s="22">
        <f>F24+G24</f>
        <v>550320</v>
      </c>
      <c r="F24" s="60"/>
      <c r="G24" s="61">
        <v>550320</v>
      </c>
      <c r="H24" s="91" t="s">
        <v>27</v>
      </c>
    </row>
    <row r="25" spans="1:8" s="37" customFormat="1" ht="15" customHeight="1" x14ac:dyDescent="0.25">
      <c r="B25" s="108"/>
      <c r="C25" s="44"/>
      <c r="D25" s="39" t="s">
        <v>114</v>
      </c>
      <c r="E25" s="73"/>
      <c r="F25" s="60"/>
      <c r="G25" s="61"/>
      <c r="H25" s="39"/>
    </row>
    <row r="26" spans="1:8" s="37" customFormat="1" ht="15" customHeight="1" x14ac:dyDescent="0.25">
      <c r="A26" s="18" t="s">
        <v>68</v>
      </c>
      <c r="B26" s="109" t="s">
        <v>117</v>
      </c>
      <c r="C26" s="20" t="s">
        <v>8</v>
      </c>
      <c r="D26" s="23" t="s">
        <v>115</v>
      </c>
      <c r="E26" s="22">
        <f>F26+G26</f>
        <v>548627</v>
      </c>
      <c r="F26" s="60"/>
      <c r="G26" s="61">
        <v>548627</v>
      </c>
      <c r="H26" s="91" t="s">
        <v>27</v>
      </c>
    </row>
    <row r="27" spans="1:8" s="37" customFormat="1" ht="15" customHeight="1" x14ac:dyDescent="0.25">
      <c r="C27" s="44"/>
      <c r="D27" s="39" t="s">
        <v>116</v>
      </c>
      <c r="E27" s="73"/>
      <c r="F27" s="60"/>
      <c r="G27" s="61"/>
      <c r="H27" s="39"/>
    </row>
    <row r="28" spans="1:8" s="42" customFormat="1" ht="14.25" customHeight="1" x14ac:dyDescent="0.25">
      <c r="A28" s="18" t="s">
        <v>71</v>
      </c>
      <c r="B28" s="103" t="s">
        <v>95</v>
      </c>
      <c r="C28" s="20" t="s">
        <v>50</v>
      </c>
      <c r="D28" s="39" t="s">
        <v>51</v>
      </c>
      <c r="E28" s="89">
        <f t="shared" si="1"/>
        <v>18308</v>
      </c>
      <c r="F28" s="58"/>
      <c r="G28" s="58">
        <v>18308</v>
      </c>
      <c r="H28" s="75" t="s">
        <v>53</v>
      </c>
    </row>
    <row r="29" spans="1:8" s="42" customFormat="1" ht="15" x14ac:dyDescent="0.25">
      <c r="A29" s="18"/>
      <c r="C29" s="20"/>
      <c r="D29" s="39"/>
      <c r="E29" s="89"/>
      <c r="F29" s="58"/>
      <c r="G29" s="58"/>
      <c r="H29" s="75" t="s">
        <v>54</v>
      </c>
    </row>
    <row r="30" spans="1:8" s="42" customFormat="1" ht="14.25" customHeight="1" x14ac:dyDescent="0.25">
      <c r="A30" s="18" t="s">
        <v>71</v>
      </c>
      <c r="B30" s="103" t="s">
        <v>96</v>
      </c>
      <c r="C30" s="20" t="s">
        <v>50</v>
      </c>
      <c r="D30" s="39" t="s">
        <v>52</v>
      </c>
      <c r="E30" s="89">
        <f t="shared" si="1"/>
        <v>14242</v>
      </c>
      <c r="F30" s="58"/>
      <c r="G30" s="58">
        <v>14242</v>
      </c>
      <c r="H30" s="75" t="s">
        <v>53</v>
      </c>
    </row>
    <row r="31" spans="1:8" s="42" customFormat="1" ht="15" x14ac:dyDescent="0.25">
      <c r="A31" s="18"/>
      <c r="C31" s="20"/>
      <c r="D31" s="39"/>
      <c r="E31" s="89"/>
      <c r="F31" s="58"/>
      <c r="G31" s="58"/>
      <c r="H31" s="75" t="s">
        <v>54</v>
      </c>
    </row>
    <row r="32" spans="1:8" s="38" customFormat="1" ht="14.1" customHeight="1" x14ac:dyDescent="0.25">
      <c r="A32" s="18" t="s">
        <v>71</v>
      </c>
      <c r="B32" s="19" t="s">
        <v>97</v>
      </c>
      <c r="C32" s="20" t="s">
        <v>17</v>
      </c>
      <c r="D32" s="17" t="s">
        <v>207</v>
      </c>
      <c r="E32" s="89">
        <f t="shared" ref="E32:E61" si="2">F32+G32</f>
        <v>38236</v>
      </c>
      <c r="F32" s="58"/>
      <c r="G32" s="58">
        <v>38236</v>
      </c>
      <c r="H32" s="39" t="s">
        <v>22</v>
      </c>
    </row>
    <row r="33" spans="1:8" s="38" customFormat="1" ht="14.1" customHeight="1" x14ac:dyDescent="0.25">
      <c r="A33" s="18" t="s">
        <v>71</v>
      </c>
      <c r="B33" s="19" t="s">
        <v>99</v>
      </c>
      <c r="C33" s="20" t="s">
        <v>17</v>
      </c>
      <c r="D33" s="17" t="s">
        <v>36</v>
      </c>
      <c r="E33" s="89">
        <f>F33+G33</f>
        <v>14399</v>
      </c>
      <c r="F33" s="58"/>
      <c r="G33" s="58">
        <v>14399</v>
      </c>
      <c r="H33" s="39" t="s">
        <v>22</v>
      </c>
    </row>
    <row r="34" spans="1:8" s="38" customFormat="1" ht="14.1" customHeight="1" x14ac:dyDescent="0.25">
      <c r="A34" s="18" t="s">
        <v>71</v>
      </c>
      <c r="B34" s="19" t="s">
        <v>100</v>
      </c>
      <c r="C34" s="20" t="s">
        <v>17</v>
      </c>
      <c r="D34" s="17" t="s">
        <v>40</v>
      </c>
      <c r="E34" s="89">
        <f>F34+G34</f>
        <v>42834</v>
      </c>
      <c r="F34" s="58"/>
      <c r="G34" s="58">
        <v>42834</v>
      </c>
      <c r="H34" s="39" t="s">
        <v>22</v>
      </c>
    </row>
    <row r="35" spans="1:8" s="38" customFormat="1" ht="14.1" customHeight="1" x14ac:dyDescent="0.25">
      <c r="A35" s="18"/>
      <c r="C35" s="20"/>
      <c r="D35" s="17" t="s">
        <v>41</v>
      </c>
      <c r="E35" s="89"/>
      <c r="F35" s="58"/>
      <c r="G35" s="58"/>
      <c r="H35" s="39"/>
    </row>
    <row r="36" spans="1:8" s="19" customFormat="1" ht="15" customHeight="1" x14ac:dyDescent="0.25">
      <c r="A36" s="18" t="s">
        <v>71</v>
      </c>
      <c r="B36" s="103" t="s">
        <v>101</v>
      </c>
      <c r="C36" s="20" t="s">
        <v>17</v>
      </c>
      <c r="D36" s="17" t="s">
        <v>57</v>
      </c>
      <c r="E36" s="22">
        <f>F36+G36</f>
        <v>59290</v>
      </c>
      <c r="F36" s="59"/>
      <c r="G36" s="58">
        <v>59290</v>
      </c>
      <c r="H36" s="39" t="s">
        <v>22</v>
      </c>
    </row>
    <row r="37" spans="1:8" s="19" customFormat="1" ht="15" x14ac:dyDescent="0.25">
      <c r="A37" s="18"/>
      <c r="C37" s="20"/>
      <c r="D37" s="17" t="s">
        <v>48</v>
      </c>
      <c r="E37" s="22"/>
      <c r="F37" s="59"/>
      <c r="G37" s="58"/>
      <c r="H37" s="39"/>
    </row>
    <row r="38" spans="1:8" s="38" customFormat="1" ht="14.1" customHeight="1" x14ac:dyDescent="0.25">
      <c r="A38" s="18" t="s">
        <v>71</v>
      </c>
      <c r="B38" s="104">
        <v>3927</v>
      </c>
      <c r="C38" s="20" t="s">
        <v>17</v>
      </c>
      <c r="D38" s="17" t="s">
        <v>39</v>
      </c>
      <c r="E38" s="22">
        <f>F38+G38</f>
        <v>750000</v>
      </c>
      <c r="F38" s="58"/>
      <c r="G38" s="58">
        <v>750000</v>
      </c>
      <c r="H38" s="39" t="s">
        <v>26</v>
      </c>
    </row>
    <row r="39" spans="1:8" s="38" customFormat="1" ht="14.1" customHeight="1" x14ac:dyDescent="0.25">
      <c r="A39" s="18"/>
      <c r="C39" s="20"/>
      <c r="D39" s="17" t="s">
        <v>192</v>
      </c>
      <c r="E39" s="89"/>
      <c r="F39" s="58"/>
      <c r="G39" s="58"/>
      <c r="H39" s="39"/>
    </row>
    <row r="40" spans="1:8" s="38" customFormat="1" ht="14.1" customHeight="1" x14ac:dyDescent="0.25">
      <c r="A40" s="18"/>
      <c r="C40" s="20"/>
      <c r="D40" s="17" t="s">
        <v>195</v>
      </c>
      <c r="E40" s="89"/>
      <c r="F40" s="58"/>
      <c r="G40" s="58"/>
      <c r="H40" s="39"/>
    </row>
    <row r="41" spans="1:8" s="19" customFormat="1" ht="15" customHeight="1" x14ac:dyDescent="0.25">
      <c r="A41" s="18" t="s">
        <v>71</v>
      </c>
      <c r="B41" s="103" t="s">
        <v>102</v>
      </c>
      <c r="C41" s="20" t="s">
        <v>17</v>
      </c>
      <c r="D41" s="76" t="s">
        <v>45</v>
      </c>
      <c r="E41" s="22">
        <f>F41+G41</f>
        <v>114587</v>
      </c>
      <c r="F41" s="59"/>
      <c r="G41" s="58">
        <v>114587</v>
      </c>
      <c r="H41" s="39" t="s">
        <v>26</v>
      </c>
    </row>
    <row r="42" spans="1:8" s="37" customFormat="1" ht="15" customHeight="1" x14ac:dyDescent="0.25">
      <c r="A42" s="18" t="s">
        <v>71</v>
      </c>
      <c r="B42" s="106">
        <v>9365</v>
      </c>
      <c r="C42" s="20" t="s">
        <v>17</v>
      </c>
      <c r="D42" s="39" t="s">
        <v>118</v>
      </c>
      <c r="E42" s="22">
        <f>F42+G42</f>
        <v>70000</v>
      </c>
      <c r="F42" s="60"/>
      <c r="G42" s="61">
        <v>70000</v>
      </c>
      <c r="H42" s="39" t="s">
        <v>22</v>
      </c>
    </row>
    <row r="43" spans="1:8" s="37" customFormat="1" ht="15" customHeight="1" x14ac:dyDescent="0.25">
      <c r="A43" s="18" t="s">
        <v>71</v>
      </c>
      <c r="B43" s="109" t="s">
        <v>120</v>
      </c>
      <c r="C43" s="20" t="s">
        <v>17</v>
      </c>
      <c r="D43" s="110" t="s">
        <v>119</v>
      </c>
      <c r="E43" s="22">
        <f>F43+G43</f>
        <v>1281000</v>
      </c>
      <c r="F43" s="60"/>
      <c r="G43" s="61">
        <v>1281000</v>
      </c>
      <c r="H43" s="39" t="s">
        <v>22</v>
      </c>
    </row>
    <row r="44" spans="1:8" s="37" customFormat="1" ht="15" customHeight="1" x14ac:dyDescent="0.25">
      <c r="A44" s="18" t="s">
        <v>71</v>
      </c>
      <c r="B44" s="113" t="s">
        <v>99</v>
      </c>
      <c r="C44" s="20" t="s">
        <v>17</v>
      </c>
      <c r="D44" s="39" t="s">
        <v>121</v>
      </c>
      <c r="E44" s="22">
        <f>F44+G44</f>
        <v>180000</v>
      </c>
      <c r="F44" s="60"/>
      <c r="G44" s="61">
        <v>180000</v>
      </c>
      <c r="H44" s="39" t="s">
        <v>22</v>
      </c>
    </row>
    <row r="45" spans="1:8" s="37" customFormat="1" ht="15" customHeight="1" x14ac:dyDescent="0.25">
      <c r="B45" s="108"/>
      <c r="C45" s="44"/>
      <c r="D45" s="39" t="s">
        <v>122</v>
      </c>
      <c r="E45" s="73"/>
      <c r="F45" s="60"/>
      <c r="G45" s="61"/>
      <c r="H45" s="39"/>
    </row>
    <row r="46" spans="1:8" s="37" customFormat="1" ht="15" customHeight="1" x14ac:dyDescent="0.25">
      <c r="A46" s="18" t="s">
        <v>71</v>
      </c>
      <c r="B46" s="107" t="s">
        <v>124</v>
      </c>
      <c r="C46" s="20" t="s">
        <v>17</v>
      </c>
      <c r="D46" s="39" t="s">
        <v>208</v>
      </c>
      <c r="E46" s="22">
        <f>F46+G46</f>
        <v>120000</v>
      </c>
      <c r="F46" s="60"/>
      <c r="G46" s="61">
        <v>120000</v>
      </c>
      <c r="H46" s="39" t="s">
        <v>22</v>
      </c>
    </row>
    <row r="47" spans="1:8" s="37" customFormat="1" ht="15" customHeight="1" x14ac:dyDescent="0.25">
      <c r="B47" s="108"/>
      <c r="C47" s="44"/>
      <c r="D47" s="39" t="s">
        <v>198</v>
      </c>
      <c r="E47" s="73"/>
      <c r="F47" s="60"/>
      <c r="G47" s="61"/>
      <c r="H47" s="39"/>
    </row>
    <row r="48" spans="1:8" s="37" customFormat="1" ht="15" customHeight="1" x14ac:dyDescent="0.25">
      <c r="B48" s="108"/>
      <c r="C48" s="44"/>
      <c r="D48" s="39" t="s">
        <v>123</v>
      </c>
      <c r="E48" s="73"/>
      <c r="F48" s="60"/>
      <c r="G48" s="61"/>
      <c r="H48" s="39"/>
    </row>
    <row r="49" spans="1:8" s="37" customFormat="1" ht="15" customHeight="1" x14ac:dyDescent="0.25">
      <c r="A49" s="18" t="s">
        <v>71</v>
      </c>
      <c r="B49" s="109" t="s">
        <v>95</v>
      </c>
      <c r="C49" s="20" t="s">
        <v>50</v>
      </c>
      <c r="D49" s="39" t="s">
        <v>125</v>
      </c>
      <c r="E49" s="22">
        <f>F49+G49</f>
        <v>235058</v>
      </c>
      <c r="F49" s="60"/>
      <c r="G49" s="61">
        <v>235058</v>
      </c>
      <c r="H49" s="75" t="s">
        <v>53</v>
      </c>
    </row>
    <row r="50" spans="1:8" s="37" customFormat="1" ht="15" customHeight="1" x14ac:dyDescent="0.25">
      <c r="B50" s="108"/>
      <c r="C50" s="44"/>
      <c r="D50" s="39" t="s">
        <v>126</v>
      </c>
      <c r="E50" s="73"/>
      <c r="F50" s="60"/>
      <c r="G50" s="61"/>
      <c r="H50" s="75" t="s">
        <v>54</v>
      </c>
    </row>
    <row r="51" spans="1:8" s="37" customFormat="1" ht="15" customHeight="1" x14ac:dyDescent="0.25">
      <c r="A51" s="18" t="s">
        <v>71</v>
      </c>
      <c r="B51" s="109" t="s">
        <v>96</v>
      </c>
      <c r="C51" s="20" t="s">
        <v>50</v>
      </c>
      <c r="D51" s="39" t="s">
        <v>127</v>
      </c>
      <c r="E51" s="22">
        <f>F51+G51</f>
        <v>122475</v>
      </c>
      <c r="F51" s="60"/>
      <c r="G51" s="61">
        <v>122475</v>
      </c>
      <c r="H51" s="75" t="s">
        <v>53</v>
      </c>
    </row>
    <row r="52" spans="1:8" s="37" customFormat="1" ht="15" customHeight="1" x14ac:dyDescent="0.25">
      <c r="B52" s="108"/>
      <c r="C52" s="44"/>
      <c r="D52" s="39" t="s">
        <v>128</v>
      </c>
      <c r="E52" s="73"/>
      <c r="F52" s="60"/>
      <c r="G52" s="61"/>
      <c r="H52" s="75" t="s">
        <v>54</v>
      </c>
    </row>
    <row r="53" spans="1:8" s="37" customFormat="1" ht="15" customHeight="1" x14ac:dyDescent="0.25">
      <c r="A53" s="18" t="s">
        <v>71</v>
      </c>
      <c r="B53" s="106">
        <v>3574</v>
      </c>
      <c r="C53" s="20" t="s">
        <v>17</v>
      </c>
      <c r="D53" s="39" t="s">
        <v>129</v>
      </c>
      <c r="E53" s="22">
        <f>F53+G53</f>
        <v>550000</v>
      </c>
      <c r="F53" s="60"/>
      <c r="G53" s="61">
        <v>550000</v>
      </c>
      <c r="H53" s="17" t="s">
        <v>196</v>
      </c>
    </row>
    <row r="54" spans="1:8" s="37" customFormat="1" ht="15" customHeight="1" x14ac:dyDescent="0.25">
      <c r="A54" s="18"/>
      <c r="B54" s="106"/>
      <c r="C54" s="20"/>
      <c r="D54" s="39"/>
      <c r="E54" s="22"/>
      <c r="F54" s="60"/>
      <c r="G54" s="61"/>
      <c r="H54" s="17" t="s">
        <v>197</v>
      </c>
    </row>
    <row r="55" spans="1:8" s="37" customFormat="1" ht="15" customHeight="1" x14ac:dyDescent="0.25">
      <c r="A55" s="18" t="s">
        <v>71</v>
      </c>
      <c r="B55" s="106">
        <v>3894</v>
      </c>
      <c r="C55" s="20" t="s">
        <v>17</v>
      </c>
      <c r="D55" s="110" t="s">
        <v>130</v>
      </c>
      <c r="E55" s="22">
        <f>F55+G55</f>
        <v>350000</v>
      </c>
      <c r="F55" s="60"/>
      <c r="G55" s="61">
        <v>350000</v>
      </c>
      <c r="H55" s="39" t="s">
        <v>196</v>
      </c>
    </row>
    <row r="56" spans="1:8" s="37" customFormat="1" ht="15" customHeight="1" x14ac:dyDescent="0.25">
      <c r="A56" s="18"/>
      <c r="B56" s="106"/>
      <c r="C56" s="20"/>
      <c r="D56" s="110"/>
      <c r="E56" s="22"/>
      <c r="F56" s="60"/>
      <c r="G56" s="61"/>
      <c r="H56" s="39" t="s">
        <v>197</v>
      </c>
    </row>
    <row r="57" spans="1:8" s="37" customFormat="1" ht="15" customHeight="1" x14ac:dyDescent="0.25">
      <c r="A57" s="18" t="s">
        <v>71</v>
      </c>
      <c r="B57" s="109" t="s">
        <v>132</v>
      </c>
      <c r="C57" s="20" t="s">
        <v>17</v>
      </c>
      <c r="D57" s="39" t="s">
        <v>131</v>
      </c>
      <c r="E57" s="22">
        <f>F57+G57</f>
        <v>594867</v>
      </c>
      <c r="F57" s="60"/>
      <c r="G57" s="61">
        <v>594867</v>
      </c>
      <c r="H57" s="39" t="s">
        <v>196</v>
      </c>
    </row>
    <row r="58" spans="1:8" s="37" customFormat="1" ht="15" customHeight="1" x14ac:dyDescent="0.25">
      <c r="A58" s="18"/>
      <c r="B58" s="109"/>
      <c r="C58" s="20"/>
      <c r="D58" s="39"/>
      <c r="E58" s="22"/>
      <c r="F58" s="60"/>
      <c r="G58" s="61"/>
      <c r="H58" s="39" t="s">
        <v>197</v>
      </c>
    </row>
    <row r="59" spans="1:8" s="37" customFormat="1" ht="15" customHeight="1" x14ac:dyDescent="0.25">
      <c r="A59" s="18" t="s">
        <v>71</v>
      </c>
      <c r="B59" s="107" t="s">
        <v>134</v>
      </c>
      <c r="C59" s="20" t="s">
        <v>17</v>
      </c>
      <c r="D59" s="39" t="s">
        <v>133</v>
      </c>
      <c r="E59" s="22">
        <f>F59+G59</f>
        <v>70000</v>
      </c>
      <c r="F59" s="60"/>
      <c r="G59" s="61">
        <v>70000</v>
      </c>
      <c r="H59" s="39" t="s">
        <v>196</v>
      </c>
    </row>
    <row r="60" spans="1:8" s="37" customFormat="1" ht="15" customHeight="1" x14ac:dyDescent="0.25">
      <c r="A60" s="18"/>
      <c r="B60" s="107"/>
      <c r="C60" s="20"/>
      <c r="D60" s="39"/>
      <c r="E60" s="22"/>
      <c r="F60" s="60"/>
      <c r="G60" s="61"/>
      <c r="H60" s="39" t="s">
        <v>197</v>
      </c>
    </row>
    <row r="61" spans="1:8" s="38" customFormat="1" ht="14.1" customHeight="1" x14ac:dyDescent="0.25">
      <c r="A61" s="121" t="s">
        <v>72</v>
      </c>
      <c r="B61" s="103" t="s">
        <v>98</v>
      </c>
      <c r="C61" s="20" t="s">
        <v>17</v>
      </c>
      <c r="D61" s="17" t="s">
        <v>35</v>
      </c>
      <c r="E61" s="89">
        <f t="shared" si="2"/>
        <v>14520</v>
      </c>
      <c r="F61" s="58"/>
      <c r="G61" s="58">
        <v>14520</v>
      </c>
      <c r="H61" s="39" t="s">
        <v>22</v>
      </c>
    </row>
    <row r="62" spans="1:8" s="37" customFormat="1" ht="15" customHeight="1" x14ac:dyDescent="0.25">
      <c r="A62" s="18" t="s">
        <v>72</v>
      </c>
      <c r="B62" s="109" t="s">
        <v>98</v>
      </c>
      <c r="C62" s="20" t="s">
        <v>17</v>
      </c>
      <c r="D62" s="39" t="s">
        <v>135</v>
      </c>
      <c r="E62" s="22">
        <f>F62+G62</f>
        <v>180000</v>
      </c>
      <c r="F62" s="60"/>
      <c r="G62" s="61">
        <v>180000</v>
      </c>
      <c r="H62" s="39" t="s">
        <v>22</v>
      </c>
    </row>
    <row r="63" spans="1:8" s="37" customFormat="1" ht="15" customHeight="1" x14ac:dyDescent="0.25">
      <c r="B63" s="108"/>
      <c r="C63" s="44"/>
      <c r="D63" s="39" t="s">
        <v>136</v>
      </c>
      <c r="E63" s="73"/>
      <c r="F63" s="60"/>
      <c r="G63" s="61"/>
      <c r="H63" s="39"/>
    </row>
    <row r="64" spans="1:8" s="37" customFormat="1" ht="15" customHeight="1" x14ac:dyDescent="0.25">
      <c r="B64" s="108"/>
      <c r="C64" s="44"/>
      <c r="D64" s="39" t="s">
        <v>204</v>
      </c>
      <c r="E64" s="73"/>
      <c r="F64" s="60"/>
      <c r="G64" s="61"/>
      <c r="H64" s="39"/>
    </row>
    <row r="65" spans="1:8" s="37" customFormat="1" ht="15" customHeight="1" x14ac:dyDescent="0.25">
      <c r="A65" s="18" t="s">
        <v>72</v>
      </c>
      <c r="B65" s="106">
        <v>3043</v>
      </c>
      <c r="C65" s="20" t="s">
        <v>8</v>
      </c>
      <c r="D65" s="39" t="s">
        <v>209</v>
      </c>
      <c r="E65" s="22">
        <f>F65+G65</f>
        <v>605000</v>
      </c>
      <c r="F65" s="60"/>
      <c r="G65" s="61">
        <v>605000</v>
      </c>
      <c r="H65" s="91" t="s">
        <v>27</v>
      </c>
    </row>
    <row r="66" spans="1:8" s="37" customFormat="1" ht="15" customHeight="1" x14ac:dyDescent="0.25">
      <c r="B66" s="108"/>
      <c r="C66" s="44"/>
      <c r="D66" s="39" t="s">
        <v>137</v>
      </c>
      <c r="E66" s="73"/>
      <c r="F66" s="60"/>
      <c r="G66" s="61"/>
      <c r="H66" s="39"/>
    </row>
    <row r="67" spans="1:8" s="37" customFormat="1" ht="15" customHeight="1" x14ac:dyDescent="0.25">
      <c r="A67" s="18" t="s">
        <v>72</v>
      </c>
      <c r="B67" s="107" t="s">
        <v>140</v>
      </c>
      <c r="C67" s="20" t="s">
        <v>47</v>
      </c>
      <c r="D67" s="39" t="s">
        <v>138</v>
      </c>
      <c r="E67" s="22">
        <f>F67+G67</f>
        <v>200000</v>
      </c>
      <c r="F67" s="60"/>
      <c r="G67" s="61">
        <v>200000</v>
      </c>
      <c r="H67" s="39" t="s">
        <v>9</v>
      </c>
    </row>
    <row r="68" spans="1:8" s="37" customFormat="1" ht="15" customHeight="1" x14ac:dyDescent="0.25">
      <c r="B68" s="108"/>
      <c r="C68" s="44"/>
      <c r="D68" s="39" t="s">
        <v>139</v>
      </c>
      <c r="E68" s="73"/>
      <c r="F68" s="60"/>
      <c r="G68" s="61"/>
      <c r="H68" s="39"/>
    </row>
    <row r="69" spans="1:8" s="37" customFormat="1" ht="15" customHeight="1" x14ac:dyDescent="0.25">
      <c r="A69" s="18" t="s">
        <v>72</v>
      </c>
      <c r="B69" s="107" t="s">
        <v>141</v>
      </c>
      <c r="C69" s="20" t="s">
        <v>17</v>
      </c>
      <c r="D69" s="39" t="s">
        <v>142</v>
      </c>
      <c r="E69" s="22">
        <f>F69+G69</f>
        <v>200000</v>
      </c>
      <c r="F69" s="60"/>
      <c r="G69" s="61">
        <v>200000</v>
      </c>
      <c r="H69" s="39" t="s">
        <v>9</v>
      </c>
    </row>
    <row r="70" spans="1:8" s="37" customFormat="1" ht="15" customHeight="1" x14ac:dyDescent="0.25">
      <c r="B70" s="108"/>
      <c r="C70" s="44"/>
      <c r="D70" s="39" t="s">
        <v>143</v>
      </c>
      <c r="E70" s="73"/>
      <c r="F70" s="60"/>
      <c r="G70" s="61"/>
      <c r="H70" s="39"/>
    </row>
    <row r="71" spans="1:8" s="37" customFormat="1" ht="15" customHeight="1" x14ac:dyDescent="0.25">
      <c r="B71" s="108"/>
      <c r="C71" s="44"/>
      <c r="D71" s="112" t="s">
        <v>144</v>
      </c>
      <c r="E71" s="73"/>
      <c r="F71" s="60"/>
      <c r="G71" s="61"/>
      <c r="H71" s="39"/>
    </row>
    <row r="72" spans="1:8" s="37" customFormat="1" ht="15" customHeight="1" x14ac:dyDescent="0.25">
      <c r="B72" s="108"/>
      <c r="C72" s="44"/>
      <c r="D72" s="112" t="s">
        <v>145</v>
      </c>
      <c r="E72" s="73"/>
      <c r="F72" s="60"/>
      <c r="G72" s="61"/>
      <c r="H72" s="39"/>
    </row>
    <row r="73" spans="1:8" s="37" customFormat="1" ht="15" customHeight="1" x14ac:dyDescent="0.25">
      <c r="B73" s="108"/>
      <c r="C73" s="44"/>
      <c r="D73" s="112" t="s">
        <v>146</v>
      </c>
      <c r="E73" s="73"/>
      <c r="F73" s="60"/>
      <c r="G73" s="61"/>
      <c r="H73" s="39"/>
    </row>
    <row r="74" spans="1:8" s="37" customFormat="1" ht="15" customHeight="1" x14ac:dyDescent="0.25">
      <c r="A74" s="18" t="s">
        <v>72</v>
      </c>
      <c r="B74" s="113" t="s">
        <v>147</v>
      </c>
      <c r="C74" s="20" t="s">
        <v>17</v>
      </c>
      <c r="D74" s="39" t="s">
        <v>188</v>
      </c>
      <c r="E74" s="22">
        <f>F74+G74</f>
        <v>75000</v>
      </c>
      <c r="F74" s="60"/>
      <c r="G74" s="61">
        <v>75000</v>
      </c>
      <c r="H74" s="39" t="s">
        <v>22</v>
      </c>
    </row>
    <row r="75" spans="1:8" s="26" customFormat="1" ht="15" customHeight="1" x14ac:dyDescent="0.25">
      <c r="A75" s="18" t="s">
        <v>73</v>
      </c>
      <c r="B75" s="103" t="s">
        <v>105</v>
      </c>
      <c r="C75" s="20" t="s">
        <v>14</v>
      </c>
      <c r="D75" s="77" t="s">
        <v>42</v>
      </c>
      <c r="E75" s="89">
        <f>F75+G75</f>
        <v>145468</v>
      </c>
      <c r="F75" s="59"/>
      <c r="G75" s="58">
        <v>145468</v>
      </c>
      <c r="H75" s="39" t="s">
        <v>9</v>
      </c>
    </row>
    <row r="76" spans="1:8" s="26" customFormat="1" ht="15" x14ac:dyDescent="0.25">
      <c r="A76" s="18"/>
      <c r="C76" s="20"/>
      <c r="D76" s="77" t="s">
        <v>43</v>
      </c>
      <c r="E76" s="89"/>
      <c r="F76" s="59"/>
      <c r="G76" s="58"/>
      <c r="H76" s="63"/>
    </row>
    <row r="77" spans="1:8" s="26" customFormat="1" ht="15" x14ac:dyDescent="0.25">
      <c r="A77" s="18" t="s">
        <v>73</v>
      </c>
      <c r="B77" s="105" t="s">
        <v>106</v>
      </c>
      <c r="C77" s="20" t="s">
        <v>16</v>
      </c>
      <c r="D77" s="21" t="s">
        <v>193</v>
      </c>
      <c r="E77" s="89">
        <f>F77+G77</f>
        <v>1290150</v>
      </c>
      <c r="F77" s="59"/>
      <c r="G77" s="58">
        <v>1290150</v>
      </c>
      <c r="H77" s="39" t="s">
        <v>9</v>
      </c>
    </row>
    <row r="78" spans="1:8" s="26" customFormat="1" ht="15" x14ac:dyDescent="0.25">
      <c r="A78" s="18"/>
      <c r="C78" s="67"/>
      <c r="D78" s="43" t="s">
        <v>194</v>
      </c>
      <c r="E78" s="89"/>
      <c r="F78" s="59"/>
      <c r="G78" s="58"/>
      <c r="H78" s="63"/>
    </row>
    <row r="79" spans="1:8" s="26" customFormat="1" ht="15" x14ac:dyDescent="0.25">
      <c r="A79" s="18" t="s">
        <v>73</v>
      </c>
      <c r="B79" s="105" t="s">
        <v>107</v>
      </c>
      <c r="C79" s="20" t="s">
        <v>47</v>
      </c>
      <c r="D79" s="74" t="s">
        <v>46</v>
      </c>
      <c r="E79" s="89">
        <f>F79+G79</f>
        <v>200000</v>
      </c>
      <c r="F79" s="59"/>
      <c r="G79" s="58">
        <v>200000</v>
      </c>
      <c r="H79" s="39" t="s">
        <v>9</v>
      </c>
    </row>
    <row r="80" spans="1:8" s="26" customFormat="1" ht="15" x14ac:dyDescent="0.25">
      <c r="A80" s="18"/>
      <c r="C80" s="67"/>
      <c r="D80" s="88" t="s">
        <v>59</v>
      </c>
      <c r="E80" s="89"/>
      <c r="F80" s="59"/>
      <c r="G80" s="58"/>
      <c r="H80" s="63"/>
    </row>
    <row r="81" spans="1:8" s="37" customFormat="1" ht="15" customHeight="1" x14ac:dyDescent="0.25">
      <c r="A81" s="18" t="s">
        <v>73</v>
      </c>
      <c r="B81" s="106">
        <v>3937</v>
      </c>
      <c r="C81" s="20" t="s">
        <v>16</v>
      </c>
      <c r="D81" s="23" t="s">
        <v>189</v>
      </c>
      <c r="E81" s="22">
        <f>F81+G81</f>
        <v>1090400</v>
      </c>
      <c r="F81" s="60"/>
      <c r="G81" s="61">
        <v>1090400</v>
      </c>
      <c r="H81" s="39" t="s">
        <v>181</v>
      </c>
    </row>
    <row r="82" spans="1:8" s="37" customFormat="1" ht="15" customHeight="1" x14ac:dyDescent="0.25">
      <c r="B82" s="108"/>
      <c r="C82" s="44"/>
      <c r="D82" s="23"/>
      <c r="E82" s="73"/>
      <c r="F82" s="60"/>
      <c r="G82" s="61"/>
      <c r="H82" s="39" t="s">
        <v>182</v>
      </c>
    </row>
    <row r="83" spans="1:8" s="37" customFormat="1" ht="15" customHeight="1" x14ac:dyDescent="0.25">
      <c r="B83" s="108"/>
      <c r="C83" s="44"/>
      <c r="D83" s="23"/>
      <c r="E83" s="73"/>
      <c r="F83" s="60"/>
      <c r="G83" s="61"/>
      <c r="H83" s="39"/>
    </row>
    <row r="84" spans="1:8" s="37" customFormat="1" ht="15" customHeight="1" x14ac:dyDescent="0.25">
      <c r="A84" s="18" t="s">
        <v>73</v>
      </c>
      <c r="B84" s="111" t="s">
        <v>148</v>
      </c>
      <c r="C84" s="20" t="s">
        <v>14</v>
      </c>
      <c r="D84" s="39" t="s">
        <v>199</v>
      </c>
      <c r="E84" s="22">
        <f>F84+G84</f>
        <v>367554</v>
      </c>
      <c r="F84" s="60"/>
      <c r="G84" s="61">
        <v>367554</v>
      </c>
      <c r="H84" s="39" t="s">
        <v>181</v>
      </c>
    </row>
    <row r="85" spans="1:8" s="37" customFormat="1" ht="15" customHeight="1" x14ac:dyDescent="0.25">
      <c r="A85" s="18"/>
      <c r="B85" s="111"/>
      <c r="C85" s="20"/>
      <c r="D85" s="39" t="s">
        <v>200</v>
      </c>
      <c r="E85" s="22"/>
      <c r="F85" s="60"/>
      <c r="G85" s="61"/>
      <c r="H85" s="39" t="s">
        <v>182</v>
      </c>
    </row>
    <row r="86" spans="1:8" s="37" customFormat="1" ht="15" customHeight="1" x14ac:dyDescent="0.25">
      <c r="B86" s="108"/>
      <c r="C86" s="44"/>
      <c r="D86" s="39" t="s">
        <v>201</v>
      </c>
      <c r="E86" s="73"/>
      <c r="F86" s="60"/>
      <c r="G86" s="61"/>
      <c r="H86" s="39"/>
    </row>
    <row r="87" spans="1:8" s="37" customFormat="1" ht="15" customHeight="1" x14ac:dyDescent="0.25">
      <c r="B87" s="108"/>
      <c r="C87" s="44"/>
      <c r="D87" s="39" t="s">
        <v>203</v>
      </c>
      <c r="E87" s="73"/>
      <c r="F87" s="60"/>
      <c r="G87" s="61"/>
      <c r="H87" s="39"/>
    </row>
    <row r="88" spans="1:8" s="37" customFormat="1" ht="15" customHeight="1" x14ac:dyDescent="0.25">
      <c r="B88" s="108"/>
      <c r="C88" s="44"/>
      <c r="D88" s="39" t="s">
        <v>202</v>
      </c>
      <c r="E88" s="73"/>
      <c r="F88" s="60"/>
      <c r="G88" s="61"/>
      <c r="H88" s="39"/>
    </row>
    <row r="89" spans="1:8" s="37" customFormat="1" ht="15" customHeight="1" x14ac:dyDescent="0.25">
      <c r="A89" s="18" t="s">
        <v>73</v>
      </c>
      <c r="B89" s="106">
        <v>9071</v>
      </c>
      <c r="C89" s="20" t="s">
        <v>17</v>
      </c>
      <c r="D89" s="39" t="s">
        <v>149</v>
      </c>
      <c r="E89" s="22">
        <f>F89+G89</f>
        <v>150000</v>
      </c>
      <c r="F89" s="60"/>
      <c r="G89" s="61">
        <v>150000</v>
      </c>
      <c r="H89" s="39" t="s">
        <v>9</v>
      </c>
    </row>
    <row r="90" spans="1:8" s="37" customFormat="1" ht="15" customHeight="1" x14ac:dyDescent="0.25">
      <c r="B90" s="108"/>
      <c r="C90" s="44"/>
      <c r="D90" s="39" t="s">
        <v>150</v>
      </c>
      <c r="E90" s="73"/>
      <c r="F90" s="60"/>
      <c r="G90" s="61"/>
      <c r="H90" s="39"/>
    </row>
    <row r="91" spans="1:8" s="37" customFormat="1" ht="15" customHeight="1" x14ac:dyDescent="0.25">
      <c r="A91" s="18" t="s">
        <v>73</v>
      </c>
      <c r="B91" s="109" t="s">
        <v>153</v>
      </c>
      <c r="C91" s="20" t="s">
        <v>47</v>
      </c>
      <c r="D91" s="39" t="s">
        <v>151</v>
      </c>
      <c r="E91" s="22">
        <f>F91+G91</f>
        <v>1000000</v>
      </c>
      <c r="F91" s="60"/>
      <c r="G91" s="61">
        <v>1000000</v>
      </c>
      <c r="H91" s="39" t="s">
        <v>9</v>
      </c>
    </row>
    <row r="92" spans="1:8" s="37" customFormat="1" ht="15" customHeight="1" x14ac:dyDescent="0.25">
      <c r="B92" s="116"/>
      <c r="C92" s="44"/>
      <c r="D92" s="39" t="s">
        <v>152</v>
      </c>
      <c r="E92" s="73"/>
      <c r="F92" s="60"/>
      <c r="G92" s="61"/>
      <c r="H92" s="39"/>
    </row>
    <row r="93" spans="1:8" s="37" customFormat="1" ht="15" customHeight="1" x14ac:dyDescent="0.25">
      <c r="A93" s="18" t="s">
        <v>73</v>
      </c>
      <c r="B93" s="113" t="s">
        <v>154</v>
      </c>
      <c r="C93" s="20" t="s">
        <v>16</v>
      </c>
      <c r="D93" s="39" t="s">
        <v>190</v>
      </c>
      <c r="E93" s="22">
        <f>F93+G93</f>
        <v>300000</v>
      </c>
      <c r="F93" s="60"/>
      <c r="G93" s="61">
        <v>300000</v>
      </c>
      <c r="H93" s="39" t="s">
        <v>9</v>
      </c>
    </row>
    <row r="94" spans="1:8" s="37" customFormat="1" ht="15" customHeight="1" x14ac:dyDescent="0.25">
      <c r="A94" s="18"/>
      <c r="B94" s="113"/>
      <c r="C94" s="20"/>
      <c r="D94" s="39" t="s">
        <v>191</v>
      </c>
      <c r="E94" s="22"/>
      <c r="F94" s="60"/>
      <c r="G94" s="61"/>
      <c r="H94" s="39"/>
    </row>
    <row r="95" spans="1:8" s="37" customFormat="1" ht="15" customHeight="1" x14ac:dyDescent="0.25">
      <c r="A95" s="18" t="s">
        <v>73</v>
      </c>
      <c r="B95" s="109" t="s">
        <v>156</v>
      </c>
      <c r="C95" s="20" t="s">
        <v>16</v>
      </c>
      <c r="D95" s="39" t="s">
        <v>155</v>
      </c>
      <c r="E95" s="22">
        <f>F95+G95</f>
        <v>1000000</v>
      </c>
      <c r="F95" s="60"/>
      <c r="G95" s="61">
        <v>1000000</v>
      </c>
      <c r="H95" s="39" t="s">
        <v>9</v>
      </c>
    </row>
    <row r="96" spans="1:8" s="37" customFormat="1" ht="15" customHeight="1" x14ac:dyDescent="0.25">
      <c r="A96" s="18" t="s">
        <v>73</v>
      </c>
      <c r="B96" s="107" t="s">
        <v>159</v>
      </c>
      <c r="C96" s="20" t="s">
        <v>47</v>
      </c>
      <c r="D96" s="39" t="s">
        <v>157</v>
      </c>
      <c r="E96" s="22">
        <f>F96+G96</f>
        <v>400000</v>
      </c>
      <c r="F96" s="60"/>
      <c r="G96" s="61">
        <v>400000</v>
      </c>
      <c r="H96" s="39" t="s">
        <v>9</v>
      </c>
    </row>
    <row r="97" spans="1:8" s="37" customFormat="1" ht="15" customHeight="1" x14ac:dyDescent="0.25">
      <c r="C97" s="44"/>
      <c r="D97" s="39" t="s">
        <v>158</v>
      </c>
      <c r="E97" s="73"/>
      <c r="F97" s="60"/>
      <c r="G97" s="61"/>
      <c r="H97" s="39"/>
    </row>
    <row r="98" spans="1:8" s="18" customFormat="1" ht="15" x14ac:dyDescent="0.25">
      <c r="A98" s="18" t="s">
        <v>66</v>
      </c>
      <c r="B98" s="104">
        <v>211</v>
      </c>
      <c r="C98" s="20" t="s">
        <v>5</v>
      </c>
      <c r="D98" s="17" t="s">
        <v>6</v>
      </c>
      <c r="E98" s="89">
        <f>F98+G98</f>
        <v>276994</v>
      </c>
      <c r="F98" s="58"/>
      <c r="G98" s="58">
        <f>107710+42762+126522</f>
        <v>276994</v>
      </c>
      <c r="H98" s="39" t="s">
        <v>7</v>
      </c>
    </row>
    <row r="99" spans="1:8" s="18" customFormat="1" ht="15" customHeight="1" x14ac:dyDescent="0.25">
      <c r="A99" s="18" t="s">
        <v>66</v>
      </c>
      <c r="B99" s="103" t="s">
        <v>89</v>
      </c>
      <c r="C99" s="20" t="s">
        <v>5</v>
      </c>
      <c r="D99" s="21" t="s">
        <v>32</v>
      </c>
      <c r="E99" s="89">
        <f>F99+G99</f>
        <v>52154</v>
      </c>
      <c r="F99" s="58"/>
      <c r="G99" s="58">
        <v>52154</v>
      </c>
      <c r="H99" s="39" t="s">
        <v>9</v>
      </c>
    </row>
    <row r="100" spans="1:8" s="37" customFormat="1" ht="15" customHeight="1" x14ac:dyDescent="0.25">
      <c r="A100" s="18" t="s">
        <v>66</v>
      </c>
      <c r="B100" s="117" t="s">
        <v>89</v>
      </c>
      <c r="C100" s="20" t="s">
        <v>5</v>
      </c>
      <c r="D100" s="39" t="s">
        <v>160</v>
      </c>
      <c r="E100" s="22">
        <f>F100+G100</f>
        <v>2000000</v>
      </c>
      <c r="F100" s="60"/>
      <c r="G100" s="61">
        <v>2000000</v>
      </c>
      <c r="H100" s="39" t="s">
        <v>9</v>
      </c>
    </row>
    <row r="101" spans="1:8" s="37" customFormat="1" ht="15" customHeight="1" x14ac:dyDescent="0.25">
      <c r="B101" s="118"/>
      <c r="C101" s="44"/>
      <c r="D101" s="39" t="s">
        <v>161</v>
      </c>
      <c r="E101" s="73"/>
      <c r="F101" s="60"/>
      <c r="G101" s="61"/>
      <c r="H101" s="39"/>
    </row>
    <row r="102" spans="1:8" s="37" customFormat="1" ht="15" customHeight="1" x14ac:dyDescent="0.25">
      <c r="A102" s="18" t="s">
        <v>66</v>
      </c>
      <c r="B102" s="118" t="s">
        <v>163</v>
      </c>
      <c r="C102" s="20" t="s">
        <v>17</v>
      </c>
      <c r="D102" s="39" t="s">
        <v>162</v>
      </c>
      <c r="E102" s="22">
        <f>F102+G102</f>
        <v>500000</v>
      </c>
      <c r="F102" s="60"/>
      <c r="G102" s="61">
        <v>500000</v>
      </c>
      <c r="H102" s="39" t="s">
        <v>9</v>
      </c>
    </row>
    <row r="103" spans="1:8" s="37" customFormat="1" ht="15" customHeight="1" x14ac:dyDescent="0.25">
      <c r="C103" s="44"/>
      <c r="D103" s="39" t="s">
        <v>210</v>
      </c>
      <c r="E103" s="73"/>
      <c r="F103" s="60"/>
      <c r="G103" s="61"/>
      <c r="H103" s="39"/>
    </row>
    <row r="104" spans="1:8" s="37" customFormat="1" ht="15" customHeight="1" x14ac:dyDescent="0.25">
      <c r="C104" s="44"/>
      <c r="D104" s="39" t="s">
        <v>211</v>
      </c>
      <c r="E104" s="73"/>
      <c r="F104" s="60"/>
      <c r="G104" s="61"/>
      <c r="H104" s="39"/>
    </row>
    <row r="105" spans="1:8" s="37" customFormat="1" ht="15" customHeight="1" x14ac:dyDescent="0.25">
      <c r="A105" s="18" t="s">
        <v>66</v>
      </c>
      <c r="B105" s="107" t="s">
        <v>179</v>
      </c>
      <c r="C105" s="20" t="s">
        <v>17</v>
      </c>
      <c r="D105" s="39" t="s">
        <v>177</v>
      </c>
      <c r="E105" s="22">
        <f>F105+G105</f>
        <v>1800000</v>
      </c>
      <c r="F105" s="60"/>
      <c r="G105" s="61">
        <v>1800000</v>
      </c>
      <c r="H105" s="39" t="s">
        <v>9</v>
      </c>
    </row>
    <row r="106" spans="1:8" s="37" customFormat="1" ht="15" customHeight="1" x14ac:dyDescent="0.25">
      <c r="B106" s="119"/>
      <c r="C106" s="44"/>
      <c r="D106" s="39" t="s">
        <v>178</v>
      </c>
      <c r="E106" s="73"/>
      <c r="F106" s="60"/>
      <c r="G106" s="61"/>
      <c r="H106" s="39"/>
    </row>
    <row r="107" spans="1:8" s="37" customFormat="1" ht="15" customHeight="1" x14ac:dyDescent="0.25">
      <c r="A107" s="18" t="s">
        <v>67</v>
      </c>
      <c r="B107" s="105" t="s">
        <v>108</v>
      </c>
      <c r="C107" s="44" t="s">
        <v>11</v>
      </c>
      <c r="D107" s="45" t="s">
        <v>44</v>
      </c>
      <c r="E107" s="22">
        <f>F107+G107</f>
        <v>153000</v>
      </c>
      <c r="F107" s="60"/>
      <c r="G107" s="61">
        <v>153000</v>
      </c>
      <c r="H107" s="39" t="s">
        <v>9</v>
      </c>
    </row>
    <row r="108" spans="1:8" s="37" customFormat="1" ht="15" customHeight="1" x14ac:dyDescent="0.25">
      <c r="C108" s="44"/>
      <c r="D108" s="39" t="s">
        <v>31</v>
      </c>
      <c r="E108" s="73"/>
      <c r="F108" s="60"/>
      <c r="G108" s="61"/>
      <c r="H108" s="39"/>
    </row>
    <row r="109" spans="1:8" s="37" customFormat="1" ht="15" customHeight="1" x14ac:dyDescent="0.25">
      <c r="A109" s="18" t="s">
        <v>67</v>
      </c>
      <c r="B109" s="113" t="s">
        <v>108</v>
      </c>
      <c r="C109" s="44" t="s">
        <v>11</v>
      </c>
      <c r="D109" s="39" t="s">
        <v>164</v>
      </c>
      <c r="E109" s="22">
        <f>F109+G109</f>
        <v>700000</v>
      </c>
      <c r="F109" s="60"/>
      <c r="G109" s="61">
        <v>700000</v>
      </c>
      <c r="H109" s="39" t="s">
        <v>9</v>
      </c>
    </row>
    <row r="110" spans="1:8" s="37" customFormat="1" ht="15" customHeight="1" x14ac:dyDescent="0.25">
      <c r="B110" s="116"/>
      <c r="C110" s="44"/>
      <c r="D110" s="39" t="s">
        <v>165</v>
      </c>
      <c r="E110" s="73"/>
      <c r="F110" s="60"/>
      <c r="G110" s="61"/>
      <c r="H110" s="39"/>
    </row>
    <row r="111" spans="1:8" s="37" customFormat="1" ht="15" customHeight="1" x14ac:dyDescent="0.25">
      <c r="A111" s="18" t="s">
        <v>67</v>
      </c>
      <c r="B111" s="109" t="s">
        <v>168</v>
      </c>
      <c r="C111" s="44" t="s">
        <v>185</v>
      </c>
      <c r="D111" s="39" t="s">
        <v>166</v>
      </c>
      <c r="E111" s="22">
        <f>F111+G111</f>
        <v>250000</v>
      </c>
      <c r="F111" s="60"/>
      <c r="G111" s="61">
        <v>250000</v>
      </c>
      <c r="H111" s="39" t="s">
        <v>9</v>
      </c>
    </row>
    <row r="112" spans="1:8" s="37" customFormat="1" ht="15" customHeight="1" x14ac:dyDescent="0.25">
      <c r="B112" s="116"/>
      <c r="C112" s="44"/>
      <c r="D112" s="39" t="s">
        <v>167</v>
      </c>
      <c r="E112" s="73"/>
      <c r="F112" s="60"/>
      <c r="G112" s="61"/>
      <c r="H112" s="39"/>
    </row>
    <row r="113" spans="1:8" s="37" customFormat="1" ht="15" customHeight="1" x14ac:dyDescent="0.25">
      <c r="A113" s="18" t="s">
        <v>67</v>
      </c>
      <c r="B113" s="107" t="s">
        <v>171</v>
      </c>
      <c r="C113" s="20" t="s">
        <v>186</v>
      </c>
      <c r="D113" s="39" t="s">
        <v>169</v>
      </c>
      <c r="E113" s="22">
        <f>F113+G113</f>
        <v>500000</v>
      </c>
      <c r="F113" s="60"/>
      <c r="G113" s="61">
        <v>500000</v>
      </c>
      <c r="H113" s="39" t="s">
        <v>9</v>
      </c>
    </row>
    <row r="114" spans="1:8" s="37" customFormat="1" ht="15" customHeight="1" x14ac:dyDescent="0.25">
      <c r="B114" s="108"/>
      <c r="C114" s="44"/>
      <c r="D114" s="39" t="s">
        <v>170</v>
      </c>
      <c r="E114" s="73"/>
      <c r="F114" s="60"/>
      <c r="G114" s="61"/>
      <c r="H114" s="39"/>
    </row>
    <row r="115" spans="1:8" s="42" customFormat="1" ht="15" x14ac:dyDescent="0.25">
      <c r="A115" s="18" t="s">
        <v>69</v>
      </c>
      <c r="B115" s="104">
        <v>2669</v>
      </c>
      <c r="C115" s="20" t="s">
        <v>8</v>
      </c>
      <c r="D115" s="39" t="s">
        <v>25</v>
      </c>
      <c r="E115" s="89">
        <f>F115+G115</f>
        <v>6992391</v>
      </c>
      <c r="F115" s="58"/>
      <c r="G115" s="58">
        <v>6992391</v>
      </c>
      <c r="H115" s="75" t="s">
        <v>27</v>
      </c>
    </row>
    <row r="116" spans="1:8" s="42" customFormat="1" ht="15" x14ac:dyDescent="0.25">
      <c r="A116" s="18"/>
      <c r="B116" s="104"/>
      <c r="C116" s="20"/>
      <c r="D116" s="39" t="s">
        <v>23</v>
      </c>
      <c r="E116" s="89"/>
      <c r="F116" s="59"/>
      <c r="G116" s="58"/>
      <c r="H116" s="75"/>
    </row>
    <row r="117" spans="1:8" s="42" customFormat="1" ht="15" x14ac:dyDescent="0.25">
      <c r="A117" s="18" t="s">
        <v>69</v>
      </c>
      <c r="B117" s="104">
        <v>9270.06</v>
      </c>
      <c r="C117" s="20" t="s">
        <v>8</v>
      </c>
      <c r="D117" s="39" t="s">
        <v>37</v>
      </c>
      <c r="E117" s="89">
        <f>F117+G117</f>
        <v>351384</v>
      </c>
      <c r="F117" s="58">
        <v>298676</v>
      </c>
      <c r="G117" s="58">
        <v>52708</v>
      </c>
      <c r="H117" s="75" t="s">
        <v>27</v>
      </c>
    </row>
    <row r="118" spans="1:8" s="37" customFormat="1" ht="15" customHeight="1" x14ac:dyDescent="0.25">
      <c r="A118" s="18" t="s">
        <v>69</v>
      </c>
      <c r="B118" s="113" t="s">
        <v>173</v>
      </c>
      <c r="C118" s="20" t="s">
        <v>183</v>
      </c>
      <c r="D118" s="39" t="s">
        <v>172</v>
      </c>
      <c r="E118" s="22">
        <f>F118+G118</f>
        <v>242000</v>
      </c>
      <c r="F118" s="60">
        <v>242000</v>
      </c>
      <c r="G118" s="61"/>
      <c r="H118" s="75" t="s">
        <v>180</v>
      </c>
    </row>
    <row r="119" spans="1:8" s="29" customFormat="1" ht="13.5" customHeight="1" x14ac:dyDescent="0.25">
      <c r="A119" s="18" t="s">
        <v>70</v>
      </c>
      <c r="B119" s="103" t="s">
        <v>103</v>
      </c>
      <c r="C119" s="20" t="s">
        <v>18</v>
      </c>
      <c r="D119" s="21" t="s">
        <v>187</v>
      </c>
      <c r="E119" s="89">
        <f>F119+G119</f>
        <v>529375</v>
      </c>
      <c r="F119" s="59"/>
      <c r="G119" s="58">
        <v>529375</v>
      </c>
      <c r="H119" s="39" t="s">
        <v>9</v>
      </c>
    </row>
    <row r="120" spans="1:8" s="29" customFormat="1" ht="15" x14ac:dyDescent="0.25">
      <c r="A120" s="18"/>
      <c r="B120" s="103"/>
      <c r="C120" s="20"/>
      <c r="D120" s="21" t="s">
        <v>43</v>
      </c>
      <c r="E120" s="89"/>
      <c r="F120" s="59"/>
      <c r="G120" s="58"/>
      <c r="H120" s="39"/>
    </row>
    <row r="121" spans="1:8" s="29" customFormat="1" ht="15" customHeight="1" x14ac:dyDescent="0.25">
      <c r="A121" s="18" t="s">
        <v>70</v>
      </c>
      <c r="B121" s="103" t="s">
        <v>104</v>
      </c>
      <c r="C121" s="20" t="s">
        <v>10</v>
      </c>
      <c r="D121" s="21" t="s">
        <v>212</v>
      </c>
      <c r="E121" s="89">
        <f>F121+G121</f>
        <v>448278</v>
      </c>
      <c r="F121" s="59"/>
      <c r="G121" s="58">
        <v>448278</v>
      </c>
      <c r="H121" s="39" t="s">
        <v>9</v>
      </c>
    </row>
    <row r="122" spans="1:8" s="37" customFormat="1" ht="15" customHeight="1" x14ac:dyDescent="0.25">
      <c r="A122" s="18" t="s">
        <v>70</v>
      </c>
      <c r="B122" s="113" t="s">
        <v>176</v>
      </c>
      <c r="C122" s="20" t="s">
        <v>184</v>
      </c>
      <c r="D122" s="39" t="s">
        <v>175</v>
      </c>
      <c r="E122" s="22">
        <f>F122+G122</f>
        <v>500000</v>
      </c>
      <c r="F122" s="60"/>
      <c r="G122" s="61">
        <v>500000</v>
      </c>
      <c r="H122" s="39" t="s">
        <v>9</v>
      </c>
    </row>
    <row r="123" spans="1:8" s="37" customFormat="1" ht="15" customHeight="1" x14ac:dyDescent="0.25">
      <c r="C123" s="44"/>
      <c r="D123" s="39" t="s">
        <v>174</v>
      </c>
      <c r="E123" s="73"/>
      <c r="F123" s="60"/>
      <c r="G123" s="61"/>
      <c r="H123" s="39"/>
    </row>
    <row r="124" spans="1:8" s="114" customFormat="1" ht="15" x14ac:dyDescent="0.25">
      <c r="A124" s="121"/>
      <c r="C124" s="51" t="s">
        <v>17</v>
      </c>
      <c r="D124" s="21" t="s">
        <v>21</v>
      </c>
      <c r="E124" s="22">
        <f>F124+G124</f>
        <v>790945</v>
      </c>
      <c r="F124" s="58"/>
      <c r="G124" s="58">
        <v>790945</v>
      </c>
      <c r="H124" s="23"/>
    </row>
    <row r="125" spans="1:8" s="114" customFormat="1" ht="15" x14ac:dyDescent="0.25">
      <c r="A125" s="121"/>
      <c r="C125" s="51"/>
      <c r="D125" s="21" t="s">
        <v>24</v>
      </c>
      <c r="E125" s="22"/>
      <c r="F125" s="58"/>
      <c r="G125" s="58"/>
      <c r="H125" s="23"/>
    </row>
    <row r="126" spans="1:8" s="37" customFormat="1" ht="15" customHeight="1" x14ac:dyDescent="0.2">
      <c r="C126" s="64"/>
      <c r="D126" s="65"/>
      <c r="E126" s="78"/>
      <c r="F126" s="79"/>
      <c r="G126" s="79"/>
      <c r="H126" s="34"/>
    </row>
    <row r="127" spans="1:8" ht="15" customHeight="1" x14ac:dyDescent="0.25">
      <c r="C127" s="8" t="s">
        <v>30</v>
      </c>
      <c r="D127" s="8"/>
      <c r="E127" s="80">
        <f>F127+G127</f>
        <v>5029337</v>
      </c>
      <c r="F127" s="81"/>
      <c r="G127" s="81">
        <f>2529337+2000000+500000</f>
        <v>5029337</v>
      </c>
      <c r="H127" s="10"/>
    </row>
    <row r="128" spans="1:8" s="37" customFormat="1" ht="15" customHeight="1" x14ac:dyDescent="0.2">
      <c r="C128" s="64"/>
      <c r="D128" s="66"/>
      <c r="E128" s="82"/>
      <c r="F128" s="83"/>
      <c r="G128" s="83"/>
      <c r="H128" s="34"/>
    </row>
    <row r="129" spans="1:8" s="37" customFormat="1" ht="15" customHeight="1" x14ac:dyDescent="0.25">
      <c r="C129" s="8" t="s">
        <v>91</v>
      </c>
      <c r="D129" s="8"/>
      <c r="E129" s="80">
        <f>F129+G129</f>
        <v>40000000</v>
      </c>
      <c r="F129" s="81">
        <v>40000000</v>
      </c>
      <c r="G129" s="83"/>
      <c r="H129" s="39"/>
    </row>
    <row r="130" spans="1:8" s="37" customFormat="1" ht="15" customHeight="1" x14ac:dyDescent="0.2">
      <c r="C130" s="64"/>
      <c r="D130" s="66"/>
      <c r="E130" s="82"/>
      <c r="F130" s="83"/>
      <c r="G130" s="83"/>
      <c r="H130" s="34"/>
    </row>
    <row r="131" spans="1:8" s="37" customFormat="1" ht="15" customHeight="1" x14ac:dyDescent="0.2">
      <c r="C131" s="64"/>
      <c r="D131" s="65"/>
      <c r="E131" s="78"/>
      <c r="F131" s="79"/>
      <c r="G131" s="79"/>
      <c r="H131" s="34"/>
    </row>
    <row r="132" spans="1:8" x14ac:dyDescent="0.25">
      <c r="C132" s="84"/>
      <c r="D132" s="85" t="s">
        <v>12</v>
      </c>
      <c r="E132" s="122">
        <f>SUM(E15:E129)</f>
        <v>86386897</v>
      </c>
      <c r="F132" s="62">
        <f>SUM(F15:F129)</f>
        <v>47116710</v>
      </c>
      <c r="G132" s="62">
        <f>SUM(G15:G129)</f>
        <v>39270187</v>
      </c>
      <c r="H132" s="10"/>
    </row>
    <row r="133" spans="1:8" x14ac:dyDescent="0.25">
      <c r="C133" s="84"/>
      <c r="D133" s="85"/>
      <c r="E133" s="72"/>
      <c r="F133" s="62"/>
      <c r="G133" s="62"/>
      <c r="H133" s="10"/>
    </row>
    <row r="134" spans="1:8" x14ac:dyDescent="0.25">
      <c r="C134" s="84"/>
      <c r="D134" s="85"/>
      <c r="E134" s="72"/>
      <c r="F134" s="62"/>
      <c r="G134" s="62"/>
      <c r="H134" s="10"/>
    </row>
    <row r="135" spans="1:8" x14ac:dyDescent="0.25">
      <c r="A135" s="101" t="s">
        <v>74</v>
      </c>
      <c r="B135" s="102" t="s">
        <v>92</v>
      </c>
      <c r="C135" s="46"/>
      <c r="D135" s="40"/>
      <c r="E135" s="72"/>
      <c r="F135" s="62"/>
      <c r="G135" s="62"/>
    </row>
    <row r="136" spans="1:8" x14ac:dyDescent="0.25">
      <c r="B136" s="102" t="s">
        <v>75</v>
      </c>
      <c r="C136" s="46"/>
      <c r="D136" s="40"/>
      <c r="E136" s="72"/>
      <c r="F136" s="62"/>
      <c r="G136" s="62"/>
    </row>
    <row r="137" spans="1:8" x14ac:dyDescent="0.25">
      <c r="A137" s="101" t="s">
        <v>76</v>
      </c>
      <c r="B137" s="102" t="s">
        <v>77</v>
      </c>
      <c r="C137" s="46"/>
      <c r="D137" s="40"/>
      <c r="E137" s="72"/>
      <c r="F137" s="62"/>
      <c r="G137" s="62"/>
    </row>
    <row r="138" spans="1:8" x14ac:dyDescent="0.25">
      <c r="B138" s="19" t="s">
        <v>68</v>
      </c>
      <c r="C138" s="102" t="s">
        <v>78</v>
      </c>
      <c r="D138" s="40"/>
      <c r="E138" s="72"/>
      <c r="F138" s="62"/>
      <c r="G138" s="62"/>
    </row>
    <row r="139" spans="1:8" x14ac:dyDescent="0.25">
      <c r="B139" s="19" t="s">
        <v>71</v>
      </c>
      <c r="C139" s="102" t="s">
        <v>79</v>
      </c>
      <c r="D139" s="40"/>
      <c r="E139" s="72"/>
      <c r="F139" s="62"/>
      <c r="G139" s="62"/>
    </row>
    <row r="140" spans="1:8" x14ac:dyDescent="0.25">
      <c r="B140" s="19" t="s">
        <v>72</v>
      </c>
      <c r="C140" s="102" t="s">
        <v>80</v>
      </c>
      <c r="D140" s="40"/>
      <c r="E140" s="72"/>
      <c r="F140" s="62"/>
      <c r="G140" s="62"/>
    </row>
    <row r="141" spans="1:8" x14ac:dyDescent="0.25">
      <c r="B141" s="19" t="s">
        <v>73</v>
      </c>
      <c r="C141" s="102" t="s">
        <v>81</v>
      </c>
      <c r="D141" s="40"/>
      <c r="E141" s="72"/>
      <c r="F141" s="62"/>
      <c r="G141" s="62"/>
    </row>
    <row r="142" spans="1:8" s="14" customFormat="1" ht="16.5" x14ac:dyDescent="0.25">
      <c r="B142" s="114" t="s">
        <v>82</v>
      </c>
      <c r="C142" s="115" t="s">
        <v>83</v>
      </c>
      <c r="E142" s="93"/>
      <c r="F142" s="93"/>
      <c r="H142" s="97"/>
    </row>
    <row r="143" spans="1:8" s="14" customFormat="1" x14ac:dyDescent="0.25">
      <c r="B143" s="19" t="s">
        <v>66</v>
      </c>
      <c r="C143" s="102" t="s">
        <v>84</v>
      </c>
      <c r="D143" s="11"/>
      <c r="E143" s="12"/>
      <c r="F143" s="12"/>
      <c r="G143" s="13"/>
      <c r="H143" s="10"/>
    </row>
    <row r="144" spans="1:8" s="49" customFormat="1" x14ac:dyDescent="0.25">
      <c r="B144" s="19" t="s">
        <v>67</v>
      </c>
      <c r="C144" s="102" t="s">
        <v>85</v>
      </c>
      <c r="D144" s="47"/>
      <c r="E144" s="48"/>
      <c r="F144" s="48"/>
      <c r="G144" s="48"/>
    </row>
    <row r="145" spans="1:8" s="49" customFormat="1" x14ac:dyDescent="0.25">
      <c r="B145" s="19" t="s">
        <v>69</v>
      </c>
      <c r="C145" s="102" t="s">
        <v>86</v>
      </c>
      <c r="D145" s="50"/>
      <c r="E145" s="48"/>
      <c r="F145" s="48"/>
      <c r="G145" s="48"/>
      <c r="H145" s="86"/>
    </row>
    <row r="146" spans="1:8" x14ac:dyDescent="0.25">
      <c r="B146" s="19" t="s">
        <v>70</v>
      </c>
      <c r="C146" s="102" t="s">
        <v>87</v>
      </c>
      <c r="D146" s="15"/>
    </row>
    <row r="147" spans="1:8" x14ac:dyDescent="0.25">
      <c r="D147" s="16"/>
      <c r="E147" s="120"/>
    </row>
    <row r="148" spans="1:8" x14ac:dyDescent="0.25">
      <c r="D148" s="15"/>
      <c r="H148" s="87"/>
    </row>
    <row r="149" spans="1:8" x14ac:dyDescent="0.25">
      <c r="A149" s="25" t="s">
        <v>88</v>
      </c>
      <c r="D149" s="15"/>
      <c r="H149" s="46" t="s">
        <v>215</v>
      </c>
    </row>
    <row r="150" spans="1:8" x14ac:dyDescent="0.25">
      <c r="D150" s="15"/>
    </row>
  </sheetData>
  <mergeCells count="5">
    <mergeCell ref="C127:D127"/>
    <mergeCell ref="C7:H7"/>
    <mergeCell ref="D10:D13"/>
    <mergeCell ref="H10:H13"/>
    <mergeCell ref="C129:D129"/>
  </mergeCells>
  <pageMargins left="0.59055118110236227" right="0.59055118110236227" top="0.59055118110236227" bottom="0.59055118110236227" header="0.31496062992125984" footer="0.19685039370078741"/>
  <pageSetup paperSize="9" scale="63" orientation="portrait" r:id="rId1"/>
  <headerFooter>
    <oddFooter>&amp;C&amp;P</oddFooter>
  </headerFooter>
  <ignoredErrors>
    <ignoredError sqref="C28:C32 C15:C21 C22:C26 C33:C55 C61 C57:C60 C62:C82 C119 C121 C111:C118 C122:C124 C120 C83:C1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7.piel</vt:lpstr>
      <vt:lpstr>'7.piel'!Drukāt_virsrakstus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Signe Bērziņa</dc:creator>
  <cp:keywords/>
  <dc:description/>
  <cp:lastModifiedBy>Arta Kešāne</cp:lastModifiedBy>
  <cp:lastPrinted>2023-03-04T09:48:55Z</cp:lastPrinted>
  <dcterms:created xsi:type="dcterms:W3CDTF">2020-11-16T11:32:31Z</dcterms:created>
  <dcterms:modified xsi:type="dcterms:W3CDTF">2023-03-23T11:45:34Z</dcterms:modified>
  <cp:category/>
</cp:coreProperties>
</file>