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E4391BD0-7A25-4246-AF01-AC7459F65329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1 pielikums" sheetId="24" r:id="rId1"/>
  </sheets>
  <definedNames>
    <definedName name="_xlnm.Print_Area" localSheetId="0">'1 pielikums'!$A$1:$C$98</definedName>
    <definedName name="_xlnm.Print_Titles" localSheetId="0">'1 pielikums'!$10:$13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24" l="1"/>
  <c r="C74" i="24"/>
  <c r="C72" i="24" s="1"/>
  <c r="C53" i="24"/>
  <c r="C51" i="24" s="1"/>
  <c r="C49" i="24" s="1"/>
  <c r="C44" i="24"/>
  <c r="C26" i="24"/>
  <c r="C19" i="24"/>
  <c r="C18" i="24" s="1"/>
  <c r="C16" i="24" l="1"/>
  <c r="C88" i="24"/>
  <c r="C93" i="24"/>
  <c r="C91" i="24" s="1"/>
  <c r="C86" i="24" l="1"/>
  <c r="C82" i="24"/>
  <c r="C81" i="24" s="1"/>
</calcChain>
</file>

<file path=xl/sharedStrings.xml><?xml version="1.0" encoding="utf-8"?>
<sst xmlns="http://schemas.openxmlformats.org/spreadsheetml/2006/main" count="61" uniqueCount="56">
  <si>
    <t>Nosaukums</t>
  </si>
  <si>
    <t>KOPĒJIE IZDEVUMI</t>
  </si>
  <si>
    <t>KOPĒJIE IEŅĒMUMI</t>
  </si>
  <si>
    <t>Nodokļu ieņēmumi</t>
  </si>
  <si>
    <t>Nenodokļu ieņēmumi</t>
  </si>
  <si>
    <t>Uzturēšanas izdevumi</t>
  </si>
  <si>
    <t>Pamatbudžeta ieņēmumi</t>
  </si>
  <si>
    <t>1.</t>
  </si>
  <si>
    <t>1.1.</t>
  </si>
  <si>
    <t>1.2.</t>
  </si>
  <si>
    <t>2.</t>
  </si>
  <si>
    <t>2.1.</t>
  </si>
  <si>
    <t>2.2.</t>
  </si>
  <si>
    <t>3.</t>
  </si>
  <si>
    <t>Pamatbudžets</t>
  </si>
  <si>
    <t>Finansēšana</t>
  </si>
  <si>
    <t>Iedzīvotāju ienākuma nodoklis</t>
  </si>
  <si>
    <t>Azartspēļu nodoklis</t>
  </si>
  <si>
    <t>Naudas sodi</t>
  </si>
  <si>
    <t>Ieņēmumi no ziedojumiem un dāvinājumiem</t>
  </si>
  <si>
    <t>Kārtējie izdevumi</t>
  </si>
  <si>
    <t>budžeta līdzekļu atlikums gada sākumā</t>
  </si>
  <si>
    <t>budžeta līdzekļu atlikums pārskata perioda beigās</t>
  </si>
  <si>
    <t>Procentu izdevumi</t>
  </si>
  <si>
    <t>Subsīdijas, dotācijas un sociālie pabalsti</t>
  </si>
  <si>
    <t>Budžeta iestāžu ieņēmumi</t>
  </si>
  <si>
    <t>Iemaksas pašvaldību finanšu izlīdzināšanas fondā</t>
  </si>
  <si>
    <t>Kapitālie izdevumi</t>
  </si>
  <si>
    <t>Pašvaldības nodevas un kancelejas nodevas</t>
  </si>
  <si>
    <t>Pamatbudžeta izdevumi</t>
  </si>
  <si>
    <t>t.sk. dotācija Eiropas Savienības līdzfinansēto projektu īstenošanai</t>
  </si>
  <si>
    <t>Dabas resursu nodoklis</t>
  </si>
  <si>
    <t>Īpašuma nodoklis</t>
  </si>
  <si>
    <t>Nr.</t>
  </si>
  <si>
    <t>Uzturēšanas izdevumu transferti uz citiem budžetiem</t>
  </si>
  <si>
    <t>Pārējie nenodokļu ieņēmumi un ieņēmumi no pašvaldības īpašuma</t>
  </si>
  <si>
    <t>iznomāšanas un pārdošanas, kā arī pašvaldības kapitāla izmantošanas</t>
  </si>
  <si>
    <t>Pašvaldību budžetu transferti</t>
  </si>
  <si>
    <t>Valsts budžeta transferti</t>
  </si>
  <si>
    <t>Ziedojumu un dāvinājumu ieņēmumi</t>
  </si>
  <si>
    <t>Ziedojumu un dāvinājumu izdevumi</t>
  </si>
  <si>
    <t>plāns</t>
  </si>
  <si>
    <t>(euro)</t>
  </si>
  <si>
    <t>Ziedojumi un dāvinājumi</t>
  </si>
  <si>
    <t>Neto aizņēmumi, t.sk.:</t>
  </si>
  <si>
    <t>Budžeta līdzekļu izmaiņas, t.sk.:</t>
  </si>
  <si>
    <t>1. pielikums</t>
  </si>
  <si>
    <t>Ieņēmumi no uzņēmējdarbības un īpašuma</t>
  </si>
  <si>
    <t>Aizņēmumi</t>
  </si>
  <si>
    <t>Aizņēmumu atmaksa</t>
  </si>
  <si>
    <t>Rīgas valstspilsētas pašvaldības konsolidētais budžets 2023. gadam</t>
  </si>
  <si>
    <t>2023. gada</t>
  </si>
  <si>
    <t>Rīgas domes 2023. gada 25. janvāra</t>
  </si>
  <si>
    <t>saistošajiem noteikumiem Nr. RD-23-186-sn</t>
  </si>
  <si>
    <t>Rīgas domes priekšsēdētāja p.i.</t>
  </si>
  <si>
    <t>V. Ķirsis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</si>
</sst>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9" fillId="0" borderId="0" xfId="0" applyFont="1" applyFill="1" applyAlignment="1">
      <alignment horizontal="right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Continuous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centerContinuous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Continuous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6" xfId="0" applyFont="1" applyFill="1" applyBorder="1" applyAlignment="1">
      <alignment horizontal="centerContinuous"/>
    </xf>
    <xf numFmtId="0" fontId="3" fillId="0" borderId="0" xfId="0" quotePrefix="1" applyFont="1" applyFill="1"/>
    <xf numFmtId="0" fontId="3" fillId="0" borderId="0" xfId="0" applyFont="1" applyFill="1"/>
    <xf numFmtId="0" fontId="2" fillId="0" borderId="0" xfId="0" quotePrefix="1" applyFont="1" applyFill="1"/>
    <xf numFmtId="0" fontId="7" fillId="0" borderId="0" xfId="0" quotePrefix="1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3" fontId="8" fillId="0" borderId="0" xfId="0" applyNumberFormat="1" applyFont="1" applyFill="1"/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5" fillId="0" borderId="0" xfId="0" applyFont="1" applyFill="1"/>
    <xf numFmtId="0" fontId="8" fillId="0" borderId="0" xfId="0" quotePrefix="1" applyFont="1" applyFill="1"/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indent="2"/>
    </xf>
    <xf numFmtId="3" fontId="1" fillId="0" borderId="0" xfId="0" applyNumberFormat="1" applyFont="1" applyFill="1"/>
    <xf numFmtId="0" fontId="9" fillId="0" borderId="0" xfId="0" applyFont="1" applyFill="1" applyBorder="1" applyAlignment="1">
      <alignment horizontal="left"/>
    </xf>
    <xf numFmtId="0" fontId="9" fillId="0" borderId="0" xfId="0" applyFont="1" applyFill="1"/>
    <xf numFmtId="0" fontId="2" fillId="0" borderId="4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Continuous"/>
    </xf>
    <xf numFmtId="0" fontId="11" fillId="0" borderId="0" xfId="0" applyFont="1" applyFill="1"/>
    <xf numFmtId="0" fontId="11" fillId="0" borderId="0" xfId="0" quotePrefix="1" applyFont="1" applyFill="1"/>
    <xf numFmtId="0" fontId="11" fillId="0" borderId="0" xfId="0" applyFont="1" applyFill="1" applyAlignment="1">
      <alignment horizontal="left" indent="1"/>
    </xf>
    <xf numFmtId="0" fontId="8" fillId="0" borderId="0" xfId="0" applyFont="1" applyFill="1"/>
    <xf numFmtId="0" fontId="8" fillId="0" borderId="0" xfId="0" applyFont="1" applyFill="1" applyAlignment="1"/>
    <xf numFmtId="0" fontId="11" fillId="0" borderId="0" xfId="0" applyFont="1" applyFill="1" applyAlignment="1">
      <alignment horizontal="left" indent="2"/>
    </xf>
    <xf numFmtId="0" fontId="12" fillId="0" borderId="0" xfId="0" applyFont="1" applyFill="1"/>
    <xf numFmtId="0" fontId="12" fillId="0" borderId="0" xfId="0" applyFont="1" applyFill="1" applyAlignment="1">
      <alignment horizontal="left" indent="1"/>
    </xf>
    <xf numFmtId="3" fontId="3" fillId="0" borderId="0" xfId="0" applyNumberFormat="1" applyFont="1" applyFill="1"/>
    <xf numFmtId="3" fontId="2" fillId="0" borderId="0" xfId="0" applyNumberFormat="1" applyFont="1" applyFill="1"/>
    <xf numFmtId="3" fontId="2" fillId="0" borderId="0" xfId="0" applyNumberFormat="1" applyFont="1" applyFill="1"/>
    <xf numFmtId="3" fontId="11" fillId="0" borderId="0" xfId="0" applyNumberFormat="1" applyFont="1" applyFill="1"/>
    <xf numFmtId="0" fontId="10" fillId="0" borderId="0" xfId="0" applyFont="1" applyFill="1" applyAlignment="1">
      <alignment horizontal="left" indent="2"/>
    </xf>
    <xf numFmtId="0" fontId="13" fillId="0" borderId="0" xfId="0" quotePrefix="1" applyFont="1" applyFill="1"/>
    <xf numFmtId="0" fontId="13" fillId="0" borderId="0" xfId="0" applyFont="1" applyFill="1"/>
    <xf numFmtId="0" fontId="2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center"/>
    </xf>
    <xf numFmtId="3" fontId="13" fillId="0" borderId="0" xfId="0" applyNumberFormat="1" applyFont="1" applyFill="1"/>
    <xf numFmtId="3" fontId="10" fillId="0" borderId="0" xfId="0" applyNumberFormat="1" applyFont="1" applyFill="1" applyAlignment="1">
      <alignment horizontal="right"/>
    </xf>
    <xf numFmtId="3" fontId="12" fillId="0" borderId="0" xfId="0" applyNumberFormat="1" applyFont="1" applyFill="1"/>
    <xf numFmtId="3" fontId="11" fillId="0" borderId="0" xfId="0" applyNumberFormat="1" applyFont="1" applyFill="1" applyAlignment="1">
      <alignment horizontal="right"/>
    </xf>
    <xf numFmtId="3" fontId="9" fillId="0" borderId="0" xfId="0" applyNumberFormat="1" applyFont="1" applyFill="1"/>
    <xf numFmtId="3" fontId="2" fillId="0" borderId="0" xfId="0" quotePrefix="1" applyNumberFormat="1" applyFont="1" applyFill="1"/>
    <xf numFmtId="0" fontId="10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inden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 indent="1"/>
    </xf>
    <xf numFmtId="3" fontId="11" fillId="0" borderId="0" xfId="0" applyNumberFormat="1" applyFont="1" applyFill="1"/>
    <xf numFmtId="0" fontId="11" fillId="0" borderId="0" xfId="0" applyFont="1" applyFill="1" applyBorder="1" applyAlignment="1">
      <alignment horizontal="left" indent="2"/>
    </xf>
    <xf numFmtId="3" fontId="11" fillId="0" borderId="0" xfId="0" quotePrefix="1" applyNumberFormat="1" applyFont="1" applyFill="1"/>
    <xf numFmtId="0" fontId="7" fillId="0" borderId="0" xfId="0" quotePrefix="1" applyFont="1" applyFill="1" applyAlignment="1">
      <alignment horizontal="center"/>
    </xf>
    <xf numFmtId="3" fontId="7" fillId="0" borderId="0" xfId="0" applyNumberFormat="1" applyFont="1" applyFill="1"/>
    <xf numFmtId="0" fontId="2" fillId="0" borderId="0" xfId="0" applyFont="1" applyAlignment="1">
      <alignment horizontal="left" indent="1"/>
    </xf>
    <xf numFmtId="3" fontId="2" fillId="0" borderId="0" xfId="0" applyNumberFormat="1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6"/>
  <sheetViews>
    <sheetView tabSelected="1" topLeftCell="A70" workbookViewId="0">
      <selection activeCell="C100" sqref="C100"/>
    </sheetView>
  </sheetViews>
  <sheetFormatPr defaultColWidth="9.140625" defaultRowHeight="12.75" x14ac:dyDescent="0.2"/>
  <cols>
    <col min="1" max="1" width="4.42578125" style="7" bestFit="1" customWidth="1"/>
    <col min="2" max="2" width="71.140625" style="7" customWidth="1"/>
    <col min="3" max="3" width="18.7109375" style="3" customWidth="1"/>
    <col min="4" max="4" width="12.7109375" style="7" bestFit="1" customWidth="1"/>
    <col min="5" max="5" width="10.85546875" style="7" bestFit="1" customWidth="1"/>
    <col min="6" max="16384" width="9.140625" style="7"/>
  </cols>
  <sheetData>
    <row r="1" spans="1:3" s="2" customFormat="1" ht="15" x14ac:dyDescent="0.25"/>
    <row r="2" spans="1:3" ht="15" x14ac:dyDescent="0.25">
      <c r="B2" s="3"/>
      <c r="C2" s="55" t="s">
        <v>46</v>
      </c>
    </row>
    <row r="3" spans="1:3" ht="15" x14ac:dyDescent="0.25">
      <c r="B3" s="3"/>
      <c r="C3" s="55" t="s">
        <v>52</v>
      </c>
    </row>
    <row r="4" spans="1:3" ht="15" x14ac:dyDescent="0.25">
      <c r="B4" s="2"/>
      <c r="C4" s="55" t="s">
        <v>53</v>
      </c>
    </row>
    <row r="5" spans="1:3" s="2" customFormat="1" ht="15" x14ac:dyDescent="0.25"/>
    <row r="6" spans="1:3" s="2" customFormat="1" ht="15" x14ac:dyDescent="0.25"/>
    <row r="7" spans="1:3" s="2" customFormat="1" ht="15" x14ac:dyDescent="0.25"/>
    <row r="8" spans="1:3" s="5" customFormat="1" ht="20.25" x14ac:dyDescent="0.3">
      <c r="A8" s="1" t="s">
        <v>50</v>
      </c>
      <c r="B8" s="1"/>
      <c r="C8" s="1"/>
    </row>
    <row r="9" spans="1:3" s="2" customFormat="1" ht="15" x14ac:dyDescent="0.25">
      <c r="A9" s="8"/>
      <c r="B9" s="8"/>
      <c r="C9" s="8"/>
    </row>
    <row r="10" spans="1:3" x14ac:dyDescent="0.2">
      <c r="B10" s="9"/>
      <c r="C10" s="56"/>
    </row>
    <row r="11" spans="1:3" s="4" customFormat="1" ht="15" x14ac:dyDescent="0.25">
      <c r="A11" s="10"/>
      <c r="B11" s="11"/>
      <c r="C11" s="12" t="s">
        <v>51</v>
      </c>
    </row>
    <row r="12" spans="1:3" s="4" customFormat="1" ht="15" x14ac:dyDescent="0.25">
      <c r="A12" s="37" t="s">
        <v>33</v>
      </c>
      <c r="B12" s="13" t="s">
        <v>0</v>
      </c>
      <c r="C12" s="14" t="s">
        <v>41</v>
      </c>
    </row>
    <row r="13" spans="1:3" s="4" customFormat="1" ht="15" x14ac:dyDescent="0.25">
      <c r="A13" s="15"/>
      <c r="B13" s="16"/>
      <c r="C13" s="64" t="s">
        <v>42</v>
      </c>
    </row>
    <row r="14" spans="1:3" s="40" customFormat="1" ht="11.25" x14ac:dyDescent="0.2">
      <c r="A14" s="38"/>
      <c r="B14" s="39"/>
      <c r="C14" s="57"/>
    </row>
    <row r="15" spans="1:3" s="40" customFormat="1" ht="11.25" x14ac:dyDescent="0.2">
      <c r="A15" s="38"/>
      <c r="B15" s="39"/>
      <c r="C15" s="57"/>
    </row>
    <row r="16" spans="1:3" s="18" customFormat="1" ht="18.75" x14ac:dyDescent="0.3">
      <c r="A16" s="53" t="s">
        <v>7</v>
      </c>
      <c r="B16" s="54" t="s">
        <v>2</v>
      </c>
      <c r="C16" s="58">
        <f>C18+C44</f>
        <v>1178474762</v>
      </c>
    </row>
    <row r="17" spans="1:5" s="40" customFormat="1" ht="11.25" x14ac:dyDescent="0.2">
      <c r="A17" s="41"/>
      <c r="C17" s="51"/>
    </row>
    <row r="18" spans="1:5" s="21" customFormat="1" ht="18.75" x14ac:dyDescent="0.3">
      <c r="A18" s="17" t="s">
        <v>8</v>
      </c>
      <c r="B18" s="18" t="s">
        <v>6</v>
      </c>
      <c r="C18" s="48">
        <f>C19+C26+C38+C34+C41</f>
        <v>1178370425</v>
      </c>
    </row>
    <row r="19" spans="1:5" s="22" customFormat="1" ht="15.75" x14ac:dyDescent="0.25">
      <c r="B19" s="23" t="s">
        <v>3</v>
      </c>
      <c r="C19" s="24">
        <f>C20+C21+C22+C23</f>
        <v>861775377</v>
      </c>
    </row>
    <row r="20" spans="1:5" s="2" customFormat="1" ht="15" x14ac:dyDescent="0.25">
      <c r="B20" s="25" t="s">
        <v>16</v>
      </c>
      <c r="C20" s="50">
        <v>747519388</v>
      </c>
      <c r="D20" s="50"/>
      <c r="E20" s="50"/>
    </row>
    <row r="21" spans="1:5" s="2" customFormat="1" ht="15" x14ac:dyDescent="0.25">
      <c r="B21" s="25" t="s">
        <v>32</v>
      </c>
      <c r="C21" s="50">
        <v>112628949</v>
      </c>
      <c r="D21" s="50"/>
      <c r="E21" s="50"/>
    </row>
    <row r="22" spans="1:5" s="2" customFormat="1" ht="15" x14ac:dyDescent="0.25">
      <c r="B22" s="25" t="s">
        <v>17</v>
      </c>
      <c r="C22" s="50">
        <v>1253033</v>
      </c>
      <c r="D22" s="50"/>
      <c r="E22" s="50"/>
    </row>
    <row r="23" spans="1:5" s="2" customFormat="1" ht="15" x14ac:dyDescent="0.25">
      <c r="B23" s="25" t="s">
        <v>31</v>
      </c>
      <c r="C23" s="50">
        <v>374007</v>
      </c>
      <c r="D23" s="50"/>
      <c r="E23" s="50"/>
    </row>
    <row r="24" spans="1:5" s="40" customFormat="1" ht="11.25" x14ac:dyDescent="0.2">
      <c r="B24" s="42"/>
      <c r="C24" s="51"/>
      <c r="D24" s="70"/>
      <c r="E24" s="70"/>
    </row>
    <row r="25" spans="1:5" s="40" customFormat="1" ht="11.25" x14ac:dyDescent="0.2">
      <c r="B25" s="42"/>
      <c r="C25" s="51"/>
      <c r="D25" s="70"/>
      <c r="E25" s="70"/>
    </row>
    <row r="26" spans="1:5" s="22" customFormat="1" ht="15.75" x14ac:dyDescent="0.25">
      <c r="B26" s="23" t="s">
        <v>4</v>
      </c>
      <c r="C26" s="24">
        <f>SUM(C27:C30)</f>
        <v>18353056</v>
      </c>
      <c r="D26" s="24"/>
      <c r="E26" s="24"/>
    </row>
    <row r="27" spans="1:5" s="4" customFormat="1" ht="15" x14ac:dyDescent="0.25">
      <c r="B27" s="75" t="s">
        <v>47</v>
      </c>
      <c r="C27" s="76">
        <v>3400000</v>
      </c>
      <c r="D27" s="49"/>
      <c r="E27" s="49"/>
    </row>
    <row r="28" spans="1:5" s="2" customFormat="1" ht="15" x14ac:dyDescent="0.25">
      <c r="B28" s="25" t="s">
        <v>28</v>
      </c>
      <c r="C28" s="50">
        <v>4036800</v>
      </c>
      <c r="D28" s="50"/>
      <c r="E28" s="50"/>
    </row>
    <row r="29" spans="1:5" s="2" customFormat="1" ht="15" x14ac:dyDescent="0.25">
      <c r="B29" s="25" t="s">
        <v>18</v>
      </c>
      <c r="C29" s="50">
        <v>1100000</v>
      </c>
    </row>
    <row r="30" spans="1:5" s="2" customFormat="1" ht="15" x14ac:dyDescent="0.25">
      <c r="B30" s="25" t="s">
        <v>35</v>
      </c>
      <c r="C30" s="50">
        <v>9816256</v>
      </c>
    </row>
    <row r="31" spans="1:5" s="2" customFormat="1" ht="15" x14ac:dyDescent="0.25">
      <c r="B31" s="26" t="s">
        <v>36</v>
      </c>
      <c r="C31" s="50"/>
    </row>
    <row r="32" spans="1:5" s="40" customFormat="1" ht="11.25" x14ac:dyDescent="0.2">
      <c r="B32" s="45"/>
      <c r="C32" s="51"/>
    </row>
    <row r="33" spans="1:3" s="40" customFormat="1" ht="11.25" x14ac:dyDescent="0.2">
      <c r="B33" s="45"/>
      <c r="C33" s="51"/>
    </row>
    <row r="34" spans="1:3" s="4" customFormat="1" ht="15.75" x14ac:dyDescent="0.25">
      <c r="B34" s="44" t="s">
        <v>38</v>
      </c>
      <c r="C34" s="24">
        <v>264224812</v>
      </c>
    </row>
    <row r="35" spans="1:3" s="4" customFormat="1" ht="15" x14ac:dyDescent="0.25">
      <c r="B35" s="52" t="s">
        <v>30</v>
      </c>
      <c r="C35" s="59">
        <v>60767695</v>
      </c>
    </row>
    <row r="36" spans="1:3" s="46" customFormat="1" ht="10.5" x14ac:dyDescent="0.15">
      <c r="B36" s="47"/>
      <c r="C36" s="60"/>
    </row>
    <row r="37" spans="1:3" s="46" customFormat="1" ht="10.5" x14ac:dyDescent="0.15">
      <c r="B37" s="47"/>
      <c r="C37" s="60"/>
    </row>
    <row r="38" spans="1:3" s="43" customFormat="1" ht="15.75" x14ac:dyDescent="0.25">
      <c r="B38" s="44" t="s">
        <v>37</v>
      </c>
      <c r="C38" s="24">
        <v>8382326</v>
      </c>
    </row>
    <row r="39" spans="1:3" s="46" customFormat="1" ht="10.5" x14ac:dyDescent="0.15">
      <c r="B39" s="47"/>
      <c r="C39" s="60"/>
    </row>
    <row r="40" spans="1:3" s="46" customFormat="1" ht="10.5" x14ac:dyDescent="0.15">
      <c r="B40" s="47"/>
      <c r="C40" s="60"/>
    </row>
    <row r="41" spans="1:3" s="22" customFormat="1" ht="15.75" x14ac:dyDescent="0.25">
      <c r="B41" s="23" t="s">
        <v>25</v>
      </c>
      <c r="C41" s="24">
        <v>25634854</v>
      </c>
    </row>
    <row r="42" spans="1:3" s="40" customFormat="1" ht="11.25" x14ac:dyDescent="0.2">
      <c r="C42" s="61"/>
    </row>
    <row r="43" spans="1:3" s="40" customFormat="1" ht="11.25" x14ac:dyDescent="0.2">
      <c r="C43" s="61"/>
    </row>
    <row r="44" spans="1:3" s="21" customFormat="1" ht="16.5" x14ac:dyDescent="0.25">
      <c r="A44" s="20" t="s">
        <v>9</v>
      </c>
      <c r="B44" s="21" t="s">
        <v>39</v>
      </c>
      <c r="C44" s="74">
        <f>SUM(C45:C45)</f>
        <v>104337</v>
      </c>
    </row>
    <row r="45" spans="1:3" s="2" customFormat="1" ht="15" x14ac:dyDescent="0.25">
      <c r="B45" s="25" t="s">
        <v>19</v>
      </c>
      <c r="C45" s="50">
        <v>104337</v>
      </c>
    </row>
    <row r="46" spans="1:3" s="4" customFormat="1" ht="15" x14ac:dyDescent="0.25">
      <c r="C46" s="50"/>
    </row>
    <row r="47" spans="1:3" s="4" customFormat="1" ht="15" x14ac:dyDescent="0.25">
      <c r="C47" s="50"/>
    </row>
    <row r="48" spans="1:3" s="4" customFormat="1" ht="15" x14ac:dyDescent="0.25">
      <c r="C48" s="50"/>
    </row>
    <row r="49" spans="1:3" s="54" customFormat="1" ht="18.75" x14ac:dyDescent="0.3">
      <c r="A49" s="53" t="s">
        <v>10</v>
      </c>
      <c r="B49" s="54" t="s">
        <v>1</v>
      </c>
      <c r="C49" s="58">
        <f>C51+C72</f>
        <v>1255846278</v>
      </c>
    </row>
    <row r="50" spans="1:3" s="40" customFormat="1" ht="11.25" x14ac:dyDescent="0.2">
      <c r="A50" s="41"/>
      <c r="C50" s="51"/>
    </row>
    <row r="51" spans="1:3" s="21" customFormat="1" ht="18.75" x14ac:dyDescent="0.3">
      <c r="A51" s="17" t="s">
        <v>11</v>
      </c>
      <c r="B51" s="18" t="s">
        <v>29</v>
      </c>
      <c r="C51" s="48">
        <f>C53+C60</f>
        <v>1255557090</v>
      </c>
    </row>
    <row r="52" spans="1:3" s="40" customFormat="1" ht="11.25" x14ac:dyDescent="0.2">
      <c r="A52" s="41"/>
      <c r="C52" s="51"/>
    </row>
    <row r="53" spans="1:3" s="27" customFormat="1" ht="15.75" x14ac:dyDescent="0.25">
      <c r="B53" s="22" t="s">
        <v>5</v>
      </c>
      <c r="C53" s="24">
        <f>SUM(C54:C58)</f>
        <v>1088557111</v>
      </c>
    </row>
    <row r="54" spans="1:3" s="2" customFormat="1" ht="15" x14ac:dyDescent="0.25">
      <c r="B54" s="25" t="s">
        <v>20</v>
      </c>
      <c r="C54" s="50">
        <v>679080522</v>
      </c>
    </row>
    <row r="55" spans="1:3" s="2" customFormat="1" ht="15" x14ac:dyDescent="0.25">
      <c r="B55" s="25" t="s">
        <v>23</v>
      </c>
      <c r="C55" s="50">
        <v>41381842</v>
      </c>
    </row>
    <row r="56" spans="1:3" s="2" customFormat="1" ht="15" x14ac:dyDescent="0.25">
      <c r="B56" s="25" t="s">
        <v>24</v>
      </c>
      <c r="C56" s="50">
        <v>237306412</v>
      </c>
    </row>
    <row r="57" spans="1:3" s="2" customFormat="1" ht="15" x14ac:dyDescent="0.25">
      <c r="B57" s="25" t="s">
        <v>26</v>
      </c>
      <c r="C57" s="50">
        <v>124813164</v>
      </c>
    </row>
    <row r="58" spans="1:3" s="2" customFormat="1" ht="15" x14ac:dyDescent="0.25">
      <c r="B58" s="25" t="s">
        <v>34</v>
      </c>
      <c r="C58" s="50">
        <v>5975171</v>
      </c>
    </row>
    <row r="59" spans="1:3" s="40" customFormat="1" ht="11.25" x14ac:dyDescent="0.2">
      <c r="B59" s="42"/>
      <c r="C59" s="51"/>
    </row>
    <row r="60" spans="1:3" s="22" customFormat="1" ht="15.75" x14ac:dyDescent="0.25">
      <c r="B60" s="22" t="s">
        <v>27</v>
      </c>
      <c r="C60" s="24">
        <v>166999979</v>
      </c>
    </row>
    <row r="61" spans="1:3" s="4" customFormat="1" ht="15" x14ac:dyDescent="0.25">
      <c r="C61" s="50"/>
    </row>
    <row r="62" spans="1:3" s="4" customFormat="1" ht="15" x14ac:dyDescent="0.25">
      <c r="C62" s="50"/>
    </row>
    <row r="63" spans="1:3" s="4" customFormat="1" ht="15" x14ac:dyDescent="0.25">
      <c r="C63" s="50"/>
    </row>
    <row r="64" spans="1:3" s="4" customFormat="1" ht="15" x14ac:dyDescent="0.25">
      <c r="C64" s="50"/>
    </row>
    <row r="65" spans="1:3" s="4" customFormat="1" ht="15" x14ac:dyDescent="0.25">
      <c r="C65" s="50"/>
    </row>
    <row r="66" spans="1:3" s="4" customFormat="1" ht="15" x14ac:dyDescent="0.25">
      <c r="C66" s="50"/>
    </row>
    <row r="67" spans="1:3" s="4" customFormat="1" ht="15" x14ac:dyDescent="0.25">
      <c r="C67" s="50"/>
    </row>
    <row r="68" spans="1:3" s="4" customFormat="1" ht="15" x14ac:dyDescent="0.25">
      <c r="C68" s="50"/>
    </row>
    <row r="69" spans="1:3" s="4" customFormat="1" ht="15" x14ac:dyDescent="0.25">
      <c r="C69" s="50"/>
    </row>
    <row r="70" spans="1:3" s="4" customFormat="1" ht="15" x14ac:dyDescent="0.25">
      <c r="C70" s="50"/>
    </row>
    <row r="71" spans="1:3" s="4" customFormat="1" ht="15" x14ac:dyDescent="0.25">
      <c r="C71" s="50"/>
    </row>
    <row r="72" spans="1:3" s="21" customFormat="1" ht="16.5" x14ac:dyDescent="0.25">
      <c r="A72" s="21" t="s">
        <v>12</v>
      </c>
      <c r="B72" s="21" t="s">
        <v>40</v>
      </c>
      <c r="C72" s="74">
        <f>C74+C77</f>
        <v>289188</v>
      </c>
    </row>
    <row r="73" spans="1:3" s="40" customFormat="1" ht="11.25" x14ac:dyDescent="0.2">
      <c r="C73" s="51"/>
    </row>
    <row r="74" spans="1:3" s="22" customFormat="1" ht="15.75" x14ac:dyDescent="0.25">
      <c r="B74" s="22" t="s">
        <v>5</v>
      </c>
      <c r="C74" s="24">
        <f>SUM(C75:C75)</f>
        <v>231501</v>
      </c>
    </row>
    <row r="75" spans="1:3" s="2" customFormat="1" ht="15" x14ac:dyDescent="0.25">
      <c r="B75" s="25" t="s">
        <v>20</v>
      </c>
      <c r="C75" s="50">
        <v>231501</v>
      </c>
    </row>
    <row r="76" spans="1:3" s="40" customFormat="1" ht="11.25" x14ac:dyDescent="0.2">
      <c r="B76" s="42"/>
      <c r="C76" s="51"/>
    </row>
    <row r="77" spans="1:3" s="22" customFormat="1" ht="15.75" x14ac:dyDescent="0.25">
      <c r="A77" s="28"/>
      <c r="B77" s="22" t="s">
        <v>27</v>
      </c>
      <c r="C77" s="24">
        <v>57687</v>
      </c>
    </row>
    <row r="78" spans="1:3" s="4" customFormat="1" ht="15" x14ac:dyDescent="0.25">
      <c r="A78" s="19"/>
      <c r="C78" s="50"/>
    </row>
    <row r="79" spans="1:3" s="4" customFormat="1" ht="15" x14ac:dyDescent="0.25">
      <c r="A79" s="19"/>
      <c r="C79" s="50"/>
    </row>
    <row r="80" spans="1:3" s="4" customFormat="1" ht="15" x14ac:dyDescent="0.25">
      <c r="C80" s="49"/>
    </row>
    <row r="81" spans="1:4" s="21" customFormat="1" ht="16.5" x14ac:dyDescent="0.25">
      <c r="A81" s="73" t="s">
        <v>13</v>
      </c>
      <c r="B81" s="36" t="s">
        <v>15</v>
      </c>
      <c r="C81" s="62">
        <f>C82+C91</f>
        <v>77371516</v>
      </c>
      <c r="D81" s="74"/>
    </row>
    <row r="82" spans="1:4" s="22" customFormat="1" ht="15.75" x14ac:dyDescent="0.25">
      <c r="A82" s="29"/>
      <c r="B82" s="22" t="s">
        <v>14</v>
      </c>
      <c r="C82" s="24">
        <f>C84+C85+C87-C88</f>
        <v>77186665</v>
      </c>
      <c r="D82" s="70"/>
    </row>
    <row r="83" spans="1:4" s="4" customFormat="1" ht="15" x14ac:dyDescent="0.25">
      <c r="A83" s="30"/>
      <c r="B83" s="65" t="s">
        <v>44</v>
      </c>
      <c r="C83" s="49">
        <f>C84+C85</f>
        <v>-19350328</v>
      </c>
    </row>
    <row r="84" spans="1:4" s="4" customFormat="1" ht="15" x14ac:dyDescent="0.25">
      <c r="A84" s="30"/>
      <c r="B84" s="31" t="s">
        <v>48</v>
      </c>
      <c r="C84" s="49">
        <v>55314700</v>
      </c>
      <c r="D84" s="49"/>
    </row>
    <row r="85" spans="1:4" s="4" customFormat="1" ht="15" x14ac:dyDescent="0.25">
      <c r="A85" s="30"/>
      <c r="B85" s="31" t="s">
        <v>49</v>
      </c>
      <c r="C85" s="63">
        <v>-74665028</v>
      </c>
    </row>
    <row r="86" spans="1:4" s="4" customFormat="1" ht="15" x14ac:dyDescent="0.25">
      <c r="A86" s="30"/>
      <c r="B86" s="66" t="s">
        <v>45</v>
      </c>
      <c r="C86" s="50">
        <f>C87-C88</f>
        <v>96536993</v>
      </c>
    </row>
    <row r="87" spans="1:4" x14ac:dyDescent="0.2">
      <c r="A87" s="32"/>
      <c r="B87" s="67" t="s">
        <v>21</v>
      </c>
      <c r="C87" s="34">
        <v>191291742</v>
      </c>
    </row>
    <row r="88" spans="1:4" x14ac:dyDescent="0.2">
      <c r="A88" s="32"/>
      <c r="B88" s="67" t="s">
        <v>22</v>
      </c>
      <c r="C88" s="34">
        <f>C18+C87+C84+C85-C51</f>
        <v>94754749</v>
      </c>
    </row>
    <row r="89" spans="1:4" s="40" customFormat="1" ht="11.25" x14ac:dyDescent="0.2">
      <c r="A89" s="68"/>
      <c r="B89" s="69"/>
      <c r="C89" s="70"/>
    </row>
    <row r="90" spans="1:4" s="40" customFormat="1" ht="11.25" x14ac:dyDescent="0.2">
      <c r="A90" s="68"/>
      <c r="B90" s="71"/>
      <c r="C90" s="72"/>
    </row>
    <row r="91" spans="1:4" s="22" customFormat="1" ht="15.75" x14ac:dyDescent="0.25">
      <c r="B91" s="22" t="s">
        <v>43</v>
      </c>
      <c r="C91" s="24">
        <f>C92-C93</f>
        <v>184851</v>
      </c>
    </row>
    <row r="92" spans="1:4" x14ac:dyDescent="0.2">
      <c r="A92" s="32"/>
      <c r="B92" s="33" t="s">
        <v>21</v>
      </c>
      <c r="C92" s="34">
        <v>238661</v>
      </c>
    </row>
    <row r="93" spans="1:4" x14ac:dyDescent="0.2">
      <c r="A93" s="32"/>
      <c r="B93" s="33" t="s">
        <v>22</v>
      </c>
      <c r="C93" s="34">
        <f>C44+C92-C72</f>
        <v>53810</v>
      </c>
    </row>
    <row r="94" spans="1:4" s="4" customFormat="1" ht="15" x14ac:dyDescent="0.25">
      <c r="C94" s="2"/>
    </row>
    <row r="95" spans="1:4" s="4" customFormat="1" ht="15" x14ac:dyDescent="0.25">
      <c r="C95" s="2"/>
    </row>
    <row r="96" spans="1:4" s="4" customFormat="1" ht="15" x14ac:dyDescent="0.25">
      <c r="C96" s="2"/>
    </row>
    <row r="97" spans="2:3" s="27" customFormat="1" ht="16.5" x14ac:dyDescent="0.25">
      <c r="B97" s="35" t="s">
        <v>54</v>
      </c>
      <c r="C97" s="6" t="s">
        <v>55</v>
      </c>
    </row>
    <row r="98" spans="2:3" s="4" customFormat="1" ht="15" x14ac:dyDescent="0.25">
      <c r="C98" s="2"/>
    </row>
    <row r="99" spans="2:3" s="2" customFormat="1" ht="15" x14ac:dyDescent="0.25"/>
    <row r="100" spans="2:3" s="2" customFormat="1" ht="15" x14ac:dyDescent="0.25"/>
    <row r="101" spans="2:3" s="2" customFormat="1" ht="15" x14ac:dyDescent="0.25"/>
    <row r="102" spans="2:3" s="2" customFormat="1" ht="15" x14ac:dyDescent="0.25"/>
    <row r="103" spans="2:3" s="2" customFormat="1" ht="15" x14ac:dyDescent="0.25"/>
    <row r="104" spans="2:3" s="2" customFormat="1" ht="15" x14ac:dyDescent="0.25"/>
    <row r="105" spans="2:3" s="2" customFormat="1" ht="15" x14ac:dyDescent="0.25"/>
    <row r="106" spans="2:3" s="2" customFormat="1" ht="15" x14ac:dyDescent="0.25"/>
    <row r="107" spans="2:3" s="2" customFormat="1" ht="15" x14ac:dyDescent="0.25"/>
    <row r="108" spans="2:3" s="2" customFormat="1" ht="15" x14ac:dyDescent="0.25"/>
    <row r="109" spans="2:3" s="2" customFormat="1" ht="15" x14ac:dyDescent="0.25"/>
    <row r="110" spans="2:3" s="2" customFormat="1" ht="15" x14ac:dyDescent="0.25"/>
    <row r="111" spans="2:3" s="2" customFormat="1" ht="15" x14ac:dyDescent="0.25"/>
    <row r="112" spans="2:3" s="2" customFormat="1" ht="15" x14ac:dyDescent="0.25"/>
    <row r="113" s="2" customFormat="1" ht="15" x14ac:dyDescent="0.25"/>
    <row r="114" s="2" customFormat="1" ht="15" x14ac:dyDescent="0.25"/>
    <row r="115" s="2" customFormat="1" ht="15" x14ac:dyDescent="0.25"/>
    <row r="116" s="2" customFormat="1" ht="15" x14ac:dyDescent="0.25"/>
  </sheetData>
  <mergeCells count="1">
    <mergeCell ref="A8:C8"/>
  </mergeCells>
  <pageMargins left="0.98425196850393704" right="0.59055118110236227" top="0.39370078740157483" bottom="0.39370078740157483" header="0.51181102362204722" footer="0.51181102362204722"/>
  <pageSetup paperSize="9" scale="80" orientation="portrait" r:id="rId1"/>
  <headerFooter alignWithMargins="0">
    <oddFooter>&amp;C&amp;P</oddFooter>
  </headerFooter>
  <ignoredErrors>
    <ignoredError sqref="A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1 pielikums</vt:lpstr>
      <vt:lpstr>'1 pielikums'!Drukas_apgabals</vt:lpstr>
      <vt:lpstr>'1 pielikums'!Drukāt_virsrakstus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2023-01-13T09:22:52Z</cp:lastPrinted>
  <dcterms:created xsi:type="dcterms:W3CDTF">1998-03-21T09:13:21Z</dcterms:created>
  <dcterms:modified xsi:type="dcterms:W3CDTF">2023-01-26T06:34:41Z</dcterms:modified>
  <cp:category/>
</cp:coreProperties>
</file>