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tabRatio="842" activeTab="0"/>
  </bookViews>
  <sheets>
    <sheet name="2 pielikums" sheetId="24" r:id="rId3"/>
  </sheets>
  <definedNames>
    <definedName name="_xlnm.Print_Area" localSheetId="0">'2 pielikums'!$A$1:$D$70</definedName>
    <definedName name="_xlnm.Print_Titles" localSheetId="0">'2 pielikums'!$12:$16</definedName>
  </definedNames>
  <calcPr calcId="191029"/>
  <extLst/>
</workbook>
</file>

<file path=xl/calcChain.xml><?xml version="1.0" encoding="utf-8"?>
<calcChain xmlns="http://schemas.openxmlformats.org/spreadsheetml/2006/main">
  <c r="D64" i="24" l="1"/>
</calcChain>
</file>

<file path=xl/sharedStrings.xml><?xml version="1.0" encoding="utf-8"?>
<sst xmlns="http://schemas.openxmlformats.org/spreadsheetml/2006/main" count="57" uniqueCount="53">
  <si>
    <t>Nosaukums</t>
  </si>
  <si>
    <t>Nodokļu ieņēmumi</t>
  </si>
  <si>
    <t>Nenodokļu ieņēmumi</t>
  </si>
  <si>
    <t>Uzturēšanas izdevumi</t>
  </si>
  <si>
    <t>Iedzīvotāju ienākuma nodoklis</t>
  </si>
  <si>
    <t>Azartspēļu nodoklis</t>
  </si>
  <si>
    <t>Naudas sodi</t>
  </si>
  <si>
    <t>Kārtējie izdevumi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</si>
  <si>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</si>
  <si>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</si>
  <si>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</si>
  <si>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</si>
  <si>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Pašvaldības nodevas un kancelejas nodevas</t>
  </si>
  <si>
    <t>t.sk. dotācija Eiropas Savienības līdzfinansēto projektu īstenošanai</t>
  </si>
  <si>
    <t>Dabas resursu nodoklis</t>
  </si>
  <si>
    <t>Īpašuma nodoklis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</si>
  <si>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</si>
  <si>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</si>
  <si>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</si>
  <si>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</si>
  <si>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</si>
  <si>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</si>
  <si>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</si>
  <si>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</si>
  <si>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</si>
  <si>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</si>
  <si>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</si>
  <si>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</si>
  <si>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</si>
  <si>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</si>
  <si>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</si>
  <si>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Kapitālie izdevumi</t>
  </si>
  <si>
    <t>Pašvaldību budžetu transferti</t>
  </si>
  <si>
    <t>Valsts budžeta transferti</t>
  </si>
  <si>
    <t>plāns</t>
  </si>
  <si>
    <t>(euro)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</si>
  <si>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</si>
  <si>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</si>
  <si>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Rīgas domes priekšsēdētājs</t>
  </si>
  <si>
    <t>M. Staķis</t>
  </si>
  <si>
    <t>2022. gada</t>
  </si>
  <si>
    <t>Rīgas valstspilsētas pašvaldības 2022. gada pamatbudžeta</t>
  </si>
  <si>
    <t>Speciālā dotācija iedzīvotāju ienākuma nodokļa ieņēmumu kompensēšanai</t>
  </si>
  <si>
    <t>Ieņēmumi no uzņēmējdarbības un īpašuma</t>
  </si>
  <si>
    <t>Rīgas domes 2022. gada 26. janvāra</t>
  </si>
  <si>
    <t>saistošajiem noteikumiem Nr. 115</t>
  </si>
  <si>
    <t>2024. gada</t>
  </si>
  <si>
    <t>Grozījumi</t>
  </si>
  <si>
    <t>apstiprinātais</t>
  </si>
  <si>
    <t>precizētais</t>
  </si>
  <si>
    <t>Kapitālo izdevumu transferts</t>
  </si>
  <si>
    <t>(Rīgas domes 2022. gada 9. novembra</t>
  </si>
  <si>
    <t>saistošo noteikumu Nr. RD-22-175-sn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</si>
</sst>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2"/>
    </xf>
    <xf numFmtId="0" fontId="6" fillId="0" borderId="0" xfId="0" applyFont="1" applyFill="1"/>
    <xf numFmtId="0" fontId="3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3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9" fillId="0" borderId="0" xfId="0" applyFont="1" applyFill="1"/>
    <xf numFmtId="0" fontId="9" fillId="0" borderId="0" xfId="0" applyFont="1" applyFill="1" applyAlignment="1">
      <alignment/>
    </xf>
    <xf numFmtId="0" fontId="12" fillId="0" borderId="0" xfId="0" applyFont="1" applyFill="1" applyAlignment="1">
      <alignment horizontal="left" indent="2"/>
    </xf>
    <xf numFmtId="0" fontId="13" fillId="0" borderId="0" xfId="0" applyFont="1" applyFill="1"/>
    <xf numFmtId="0" fontId="1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6" fillId="0" borderId="0" xfId="0" applyFont="1" applyFill="1"/>
    <xf numFmtId="0" fontId="8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3" fontId="8" fillId="0" borderId="0" xfId="0" applyNumberFormat="1" applyFont="1" applyFill="1"/>
    <xf numFmtId="3" fontId="9" fillId="0" borderId="0" xfId="0" applyNumberFormat="1" applyFont="1" applyFill="1"/>
    <xf numFmtId="3" fontId="3" fillId="0" borderId="0" xfId="0" applyNumberFormat="1" applyFont="1" applyFill="1"/>
    <xf numFmtId="3" fontId="9" fillId="0" borderId="0" xfId="0" applyNumberFormat="1" applyFont="1" applyFill="1"/>
    <xf numFmtId="3" fontId="13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0" fontId="11" fillId="0" borderId="3" xfId="0" applyFont="1" applyFill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11" fillId="0" borderId="0" xfId="0" applyFont="1" applyFill="1" applyAlignment="1">
      <alignment horizontal="left" indent="3"/>
    </xf>
    <xf numFmtId="0" fontId="12" fillId="0" borderId="0" xfId="0" applyFont="1" applyFill="1" applyAlignment="1">
      <alignment horizontal="left" indent="3"/>
    </xf>
    <xf numFmtId="0" fontId="9" fillId="0" borderId="0" xfId="0" applyFont="1" applyAlignment="1">
      <alignment horizontal="left"/>
    </xf>
    <xf numFmtId="0" fontId="15" fillId="0" borderId="0" xfId="0" applyFont="1" applyFill="1"/>
    <xf numFmtId="0" fontId="13" fillId="0" borderId="0" xfId="0" applyFont="1" applyFill="1" applyAlignment="1">
      <alignment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8"/>
  <sheetViews>
    <sheetView tabSelected="1" workbookViewId="0" topLeftCell="A52">
      <selection pane="topLeft" activeCell="E10" sqref="E10"/>
    </sheetView>
  </sheetViews>
  <sheetFormatPr defaultColWidth="9.144285714285713" defaultRowHeight="12.75"/>
  <cols>
    <col min="1" max="1" width="72.71428571428571" style="7" customWidth="1"/>
    <col min="2" max="4" width="18.714285714285715" style="7" customWidth="1"/>
    <col min="5" max="5" width="10.714285714285714" style="7" customWidth="1"/>
    <col min="6" max="6" width="11.142857142857142" style="7" bestFit="1" customWidth="1"/>
    <col min="7" max="16384" width="9.142857142857142" style="7"/>
  </cols>
  <sheetData>
    <row r="1" s="2" customFormat="1" ht="15"/>
    <row r="2" spans="1:4" ht="15">
      <c r="A2" s="3"/>
      <c r="C2" s="38"/>
      <c r="D2" s="38" t="s">
        <v>36</v>
      </c>
    </row>
    <row r="3" spans="1:4" ht="15">
      <c r="A3" s="3"/>
      <c r="C3" s="38"/>
      <c r="D3" s="38" t="s">
        <v>44</v>
      </c>
    </row>
    <row r="4" spans="1:4" ht="15">
      <c r="A4" s="2"/>
      <c r="C4" s="38"/>
      <c r="D4" s="38" t="s">
        <v>45</v>
      </c>
    </row>
    <row r="5" spans="1:4" ht="15">
      <c r="A5" s="2"/>
      <c r="C5" s="48"/>
      <c r="D5" s="48" t="s">
        <v>51</v>
      </c>
    </row>
    <row r="6" spans="1:4" ht="15">
      <c r="A6" s="2"/>
      <c r="C6" s="48"/>
      <c r="D6" s="48" t="s">
        <v>52</v>
      </c>
    </row>
    <row r="7" s="2" customFormat="1" ht="15"/>
    <row r="8" s="2" customFormat="1" ht="15"/>
    <row r="9" spans="1:4" s="2" customFormat="1" ht="20.25">
      <c r="A9" s="1" t="s">
        <v>41</v>
      </c>
      <c r="B9" s="1"/>
      <c r="C9" s="1"/>
      <c r="D9" s="1"/>
    </row>
    <row r="10" spans="1:4" s="5" customFormat="1" ht="20.25">
      <c r="A10" s="1" t="s">
        <v>28</v>
      </c>
      <c r="B10" s="1"/>
      <c r="C10" s="1"/>
      <c r="D10" s="1"/>
    </row>
    <row r="11" spans="1:4" s="2" customFormat="1" ht="15">
      <c r="A11" s="8"/>
      <c r="B11" s="8"/>
      <c r="C11" s="8"/>
      <c r="D11" s="8"/>
    </row>
    <row r="12" spans="1:4" ht="12.75">
      <c r="A12" s="9"/>
      <c r="B12" s="21"/>
      <c r="C12" s="21"/>
      <c r="D12" s="21"/>
    </row>
    <row r="13" spans="1:4" s="4" customFormat="1" ht="15">
      <c r="A13" s="35"/>
      <c r="B13" s="10" t="s">
        <v>40</v>
      </c>
      <c r="C13" s="10"/>
      <c r="D13" s="10" t="s">
        <v>46</v>
      </c>
    </row>
    <row r="14" spans="1:4" s="4" customFormat="1" ht="15">
      <c r="A14" s="36"/>
      <c r="B14" s="11" t="s">
        <v>48</v>
      </c>
      <c r="C14" s="11" t="s">
        <v>47</v>
      </c>
      <c r="D14" s="11" t="s">
        <v>49</v>
      </c>
    </row>
    <row r="15" spans="1:4" s="4" customFormat="1" ht="15">
      <c r="A15" s="36" t="s">
        <v>0</v>
      </c>
      <c r="B15" s="11" t="s">
        <v>34</v>
      </c>
      <c r="C15" s="11"/>
      <c r="D15" s="11" t="s">
        <v>34</v>
      </c>
    </row>
    <row r="16" spans="1:4" s="4" customFormat="1" ht="15">
      <c r="A16" s="37"/>
      <c r="B16" s="47" t="s">
        <v>35</v>
      </c>
      <c r="C16" s="47" t="s">
        <v>35</v>
      </c>
      <c r="D16" s="47" t="s">
        <v>35</v>
      </c>
    </row>
    <row r="17" spans="1:4" s="24" customFormat="1" ht="11.25">
      <c r="A17" s="22"/>
      <c r="B17" s="23"/>
      <c r="C17" s="23"/>
      <c r="D17" s="23"/>
    </row>
    <row r="18" spans="1:4" s="13" customFormat="1" ht="16.5">
      <c r="A18" s="13" t="s">
        <v>25</v>
      </c>
      <c r="B18" s="39">
        <f>B19+B25+B32+B35+B37+B39</f>
        <v>995718998</v>
      </c>
      <c r="C18" s="39">
        <f>C19+C25+C32+C35+C37+C39</f>
        <v>41819259</v>
      </c>
      <c r="D18" s="39">
        <f>D19+D25+D32+D35+D37+D39</f>
        <v>1037538257</v>
      </c>
    </row>
    <row r="19" spans="1:4" s="14" customFormat="1" ht="15.75">
      <c r="A19" s="15" t="s">
        <v>1</v>
      </c>
      <c r="B19" s="40">
        <f>B20+B21+B22+B23</f>
        <v>691634729</v>
      </c>
      <c r="C19" s="40">
        <f>C20+C21+C22+C23</f>
        <v>-800000</v>
      </c>
      <c r="D19" s="40">
        <f>D20+D21+D22+D23</f>
        <v>690834729</v>
      </c>
    </row>
    <row r="20" spans="1:4" s="2" customFormat="1" ht="15">
      <c r="A20" s="16" t="s">
        <v>4</v>
      </c>
      <c r="B20" s="12">
        <v>579604577</v>
      </c>
      <c r="C20" s="12">
        <v>0</v>
      </c>
      <c r="D20" s="12">
        <f>B20+C20</f>
        <v>579604577</v>
      </c>
    </row>
    <row r="21" spans="1:4" s="2" customFormat="1" ht="15">
      <c r="A21" s="16" t="s">
        <v>15</v>
      </c>
      <c r="B21" s="41">
        <v>110403112</v>
      </c>
      <c r="C21" s="41">
        <v>0</v>
      </c>
      <c r="D21" s="12">
        <f>B21+C21</f>
        <v>110403112</v>
      </c>
    </row>
    <row r="22" spans="1:4" s="2" customFormat="1" ht="15">
      <c r="A22" s="16" t="s">
        <v>5</v>
      </c>
      <c r="B22" s="41">
        <v>1253033</v>
      </c>
      <c r="C22" s="41">
        <v>-800000</v>
      </c>
      <c r="D22" s="12">
        <f>B22+C22</f>
        <v>453033</v>
      </c>
    </row>
    <row r="23" spans="1:4" s="2" customFormat="1" ht="15">
      <c r="A23" s="16" t="s">
        <v>14</v>
      </c>
      <c r="B23" s="41">
        <v>374007</v>
      </c>
      <c r="C23" s="41">
        <v>0</v>
      </c>
      <c r="D23" s="12">
        <f>B23+C23</f>
        <v>374007</v>
      </c>
    </row>
    <row r="24" spans="1:4" s="24" customFormat="1" ht="11.25">
      <c r="A24" s="26"/>
      <c r="B24" s="25"/>
      <c r="C24" s="25"/>
      <c r="D24" s="25"/>
    </row>
    <row r="25" spans="1:4" s="14" customFormat="1" ht="15.75">
      <c r="A25" s="15" t="s">
        <v>2</v>
      </c>
      <c r="B25" s="40">
        <f>SUM(B26:B29)</f>
        <v>17030702</v>
      </c>
      <c r="C25" s="40">
        <f>SUM(C26:C29)</f>
        <v>6425070</v>
      </c>
      <c r="D25" s="40">
        <f>SUM(D26:D29)</f>
        <v>23455772</v>
      </c>
    </row>
    <row r="26" spans="1:4" s="2" customFormat="1" ht="15">
      <c r="A26" s="16" t="s">
        <v>43</v>
      </c>
      <c r="B26" s="41">
        <v>2900000</v>
      </c>
      <c r="C26" s="41">
        <v>3752734</v>
      </c>
      <c r="D26" s="12">
        <f>B26+C26</f>
        <v>6652734</v>
      </c>
    </row>
    <row r="27" spans="1:4" s="2" customFormat="1" ht="15">
      <c r="A27" s="16" t="s">
        <v>12</v>
      </c>
      <c r="B27" s="41">
        <v>3236800</v>
      </c>
      <c r="C27" s="41">
        <v>0</v>
      </c>
      <c r="D27" s="12">
        <f>B27+C27</f>
        <v>3236800</v>
      </c>
    </row>
    <row r="28" spans="1:4" s="2" customFormat="1" ht="15">
      <c r="A28" s="16" t="s">
        <v>6</v>
      </c>
      <c r="B28" s="41">
        <v>1100000</v>
      </c>
      <c r="C28" s="41">
        <v>0</v>
      </c>
      <c r="D28" s="12">
        <f>B28+C28</f>
        <v>1100000</v>
      </c>
    </row>
    <row r="29" spans="1:4" s="2" customFormat="1" ht="15">
      <c r="A29" s="16" t="s">
        <v>29</v>
      </c>
      <c r="B29" s="41">
        <v>9793902</v>
      </c>
      <c r="C29" s="41">
        <v>2672336</v>
      </c>
      <c r="D29" s="12">
        <f>B29+C29</f>
        <v>12466238</v>
      </c>
    </row>
    <row r="30" spans="1:4" s="2" customFormat="1" ht="15">
      <c r="A30" s="17" t="s">
        <v>30</v>
      </c>
      <c r="B30" s="41"/>
      <c r="C30" s="41"/>
      <c r="D30" s="41"/>
    </row>
    <row r="31" spans="1:4" s="24" customFormat="1" ht="11.25">
      <c r="A31" s="29"/>
      <c r="B31" s="25"/>
      <c r="C31" s="25"/>
      <c r="D31" s="25"/>
    </row>
    <row r="32" spans="1:4" s="4" customFormat="1" ht="15.75">
      <c r="A32" s="28" t="s">
        <v>33</v>
      </c>
      <c r="B32" s="42">
        <v>212036160</v>
      </c>
      <c r="C32" s="42">
        <v>33872230</v>
      </c>
      <c r="D32" s="42">
        <f>B32+C32</f>
        <v>245908390</v>
      </c>
    </row>
    <row r="33" spans="1:4" s="4" customFormat="1" ht="15">
      <c r="A33" s="49" t="s">
        <v>13</v>
      </c>
      <c r="B33" s="46">
        <v>34500902</v>
      </c>
      <c r="C33" s="46">
        <v>-10488188</v>
      </c>
      <c r="D33" s="46">
        <f>B33+C33</f>
        <v>24012714</v>
      </c>
    </row>
    <row r="34" spans="1:4" s="24" customFormat="1" ht="11.25">
      <c r="A34" s="50"/>
      <c r="B34" s="44"/>
      <c r="C34" s="44"/>
      <c r="D34" s="44"/>
    </row>
    <row r="35" spans="1:4" s="52" customFormat="1" ht="15.75">
      <c r="A35" s="51" t="s">
        <v>42</v>
      </c>
      <c r="B35" s="42">
        <v>43786609</v>
      </c>
      <c r="C35" s="42">
        <v>0</v>
      </c>
      <c r="D35" s="42">
        <f>B35+C35</f>
        <v>43786609</v>
      </c>
    </row>
    <row r="36" spans="1:4" s="30" customFormat="1" ht="10.5">
      <c r="A36" s="31"/>
      <c r="B36" s="43"/>
      <c r="C36" s="43"/>
      <c r="D36" s="43"/>
    </row>
    <row r="37" spans="1:4" s="27" customFormat="1" ht="15.75">
      <c r="A37" s="28" t="s">
        <v>32</v>
      </c>
      <c r="B37" s="42">
        <v>8396471</v>
      </c>
      <c r="C37" s="42">
        <v>1182382</v>
      </c>
      <c r="D37" s="42">
        <f>B37+C37</f>
        <v>9578853</v>
      </c>
    </row>
    <row r="38" spans="1:4" s="30" customFormat="1" ht="10.5">
      <c r="A38" s="53"/>
      <c r="B38" s="43"/>
      <c r="C38" s="43"/>
      <c r="D38" s="43"/>
    </row>
    <row r="39" spans="1:4" s="14" customFormat="1" ht="15.75">
      <c r="A39" s="15" t="s">
        <v>10</v>
      </c>
      <c r="B39" s="40">
        <v>22834327</v>
      </c>
      <c r="C39" s="40">
        <v>1139577</v>
      </c>
      <c r="D39" s="40">
        <f>B39+C39</f>
        <v>23973904</v>
      </c>
    </row>
    <row r="40" spans="2:4" s="24" customFormat="1" ht="11.25">
      <c r="B40" s="44"/>
      <c r="C40" s="44"/>
      <c r="D40" s="44"/>
    </row>
    <row r="41" spans="2:4" s="24" customFormat="1" ht="11.25">
      <c r="B41" s="44"/>
      <c r="C41" s="44"/>
      <c r="D41" s="44"/>
    </row>
    <row r="42" spans="1:4" s="33" customFormat="1" ht="16.5">
      <c r="A42" s="34" t="s">
        <v>26</v>
      </c>
      <c r="B42" s="45">
        <f>SUM(B43:B52)</f>
        <v>1154769641</v>
      </c>
      <c r="C42" s="45">
        <f>SUM(C43:C52)</f>
        <v>27122562</v>
      </c>
      <c r="D42" s="45">
        <f>SUM(D43:D52)</f>
        <v>1181892203</v>
      </c>
    </row>
    <row r="43" spans="1:6" s="4" customFormat="1" ht="15">
      <c r="A43" s="19" t="s">
        <v>37</v>
      </c>
      <c r="B43" s="12">
        <v>111594025</v>
      </c>
      <c r="C43" s="12">
        <v>-8326533</v>
      </c>
      <c r="D43" s="12">
        <f>B43+C43</f>
        <v>103267492</v>
      </c>
      <c r="F43" s="12"/>
    </row>
    <row r="44" spans="1:4" s="4" customFormat="1" ht="15">
      <c r="A44" s="32" t="s">
        <v>11</v>
      </c>
      <c r="B44" s="12">
        <v>95680130</v>
      </c>
      <c r="C44" s="12">
        <v>0</v>
      </c>
      <c r="D44" s="12">
        <f t="shared" si="0" ref="D44:D52">=B44+C44</f>
        <v>95680130</v>
      </c>
    </row>
    <row r="45" spans="1:4" s="4" customFormat="1" ht="15">
      <c r="A45" s="19" t="s">
        <v>16</v>
      </c>
      <c r="B45" s="12">
        <v>20267959</v>
      </c>
      <c r="C45" s="12">
        <v>1293132</v>
      </c>
      <c r="D45" s="12">
        <f t="shared" si="0"/>
        <v>21561091</v>
      </c>
    </row>
    <row r="46" spans="1:6" s="4" customFormat="1" ht="15">
      <c r="A46" s="19" t="s">
        <v>17</v>
      </c>
      <c r="B46" s="12">
        <v>299868098</v>
      </c>
      <c r="C46" s="12">
        <v>-19006043</v>
      </c>
      <c r="D46" s="12">
        <f t="shared" si="0"/>
        <v>280862055</v>
      </c>
      <c r="E46" s="12"/>
      <c r="F46" s="12"/>
    </row>
    <row r="47" spans="1:5" s="4" customFormat="1" ht="15">
      <c r="A47" s="19" t="s">
        <v>18</v>
      </c>
      <c r="B47" s="12">
        <v>15063297</v>
      </c>
      <c r="C47" s="12">
        <v>-8863852</v>
      </c>
      <c r="D47" s="12">
        <f t="shared" si="0"/>
        <v>6199445</v>
      </c>
      <c r="E47" s="12"/>
    </row>
    <row r="48" spans="1:5" s="4" customFormat="1" ht="15">
      <c r="A48" s="19" t="s">
        <v>19</v>
      </c>
      <c r="B48" s="12">
        <v>56149467</v>
      </c>
      <c r="C48" s="12">
        <v>-8172651</v>
      </c>
      <c r="D48" s="12">
        <f t="shared" si="0"/>
        <v>47976816</v>
      </c>
      <c r="E48" s="12"/>
    </row>
    <row r="49" spans="1:5" s="4" customFormat="1" ht="15">
      <c r="A49" s="19" t="s">
        <v>20</v>
      </c>
      <c r="B49" s="12">
        <v>5592530</v>
      </c>
      <c r="C49" s="12">
        <v>376139</v>
      </c>
      <c r="D49" s="12">
        <f t="shared" si="0"/>
        <v>5968669</v>
      </c>
      <c r="E49" s="12"/>
    </row>
    <row r="50" spans="1:6" s="4" customFormat="1" ht="15">
      <c r="A50" s="19" t="s">
        <v>21</v>
      </c>
      <c r="B50" s="12">
        <v>31811573</v>
      </c>
      <c r="C50" s="12">
        <v>5434294</v>
      </c>
      <c r="D50" s="12">
        <f t="shared" si="0"/>
        <v>37245867</v>
      </c>
      <c r="E50" s="12"/>
      <c r="F50" s="12"/>
    </row>
    <row r="51" spans="1:5" s="4" customFormat="1" ht="15">
      <c r="A51" s="19" t="s">
        <v>22</v>
      </c>
      <c r="B51" s="12">
        <v>397694905</v>
      </c>
      <c r="C51" s="12">
        <v>28834760</v>
      </c>
      <c r="D51" s="12">
        <f t="shared" si="0"/>
        <v>426529665</v>
      </c>
      <c r="E51" s="12"/>
    </row>
    <row r="52" spans="1:5" s="4" customFormat="1" ht="15">
      <c r="A52" s="19" t="s">
        <v>23</v>
      </c>
      <c r="B52" s="12">
        <v>121047657</v>
      </c>
      <c r="C52" s="12">
        <v>35553316</v>
      </c>
      <c r="D52" s="12">
        <f t="shared" si="0"/>
        <v>156600973</v>
      </c>
      <c r="E52" s="12"/>
    </row>
    <row r="53" spans="2:4" s="24" customFormat="1" ht="11.25">
      <c r="B53" s="44"/>
      <c r="C53" s="44"/>
      <c r="D53" s="44"/>
    </row>
    <row r="54" spans="1:4" s="13" customFormat="1" ht="16.5">
      <c r="A54" s="13" t="s">
        <v>27</v>
      </c>
      <c r="B54" s="39">
        <f>B55+B62+B64</f>
        <v>1154769641</v>
      </c>
      <c r="C54" s="39">
        <f>C55+C62+C64</f>
        <v>27122562</v>
      </c>
      <c r="D54" s="39">
        <f>D55+D62+D64</f>
        <v>1181892203</v>
      </c>
    </row>
    <row r="55" spans="1:4" s="18" customFormat="1" ht="15.75">
      <c r="A55" s="14" t="s">
        <v>3</v>
      </c>
      <c r="B55" s="40">
        <f>SUM(B56:B60)</f>
        <v>950924925</v>
      </c>
      <c r="C55" s="40">
        <f>SUM(C56:C60)</f>
        <v>83187060</v>
      </c>
      <c r="D55" s="40">
        <f>SUM(D56:D60)</f>
        <v>1034111985</v>
      </c>
    </row>
    <row r="56" spans="1:4" s="2" customFormat="1" ht="15">
      <c r="A56" s="16" t="s">
        <v>7</v>
      </c>
      <c r="B56" s="41">
        <v>603930573</v>
      </c>
      <c r="C56" s="41">
        <v>52595703</v>
      </c>
      <c r="D56" s="41">
        <f>B56+C56</f>
        <v>656526276</v>
      </c>
    </row>
    <row r="57" spans="1:4" s="2" customFormat="1" ht="15">
      <c r="A57" s="16" t="s">
        <v>8</v>
      </c>
      <c r="B57" s="41">
        <v>38463594</v>
      </c>
      <c r="C57" s="41">
        <v>-1201082</v>
      </c>
      <c r="D57" s="41">
        <f>B57+C57</f>
        <v>37262512</v>
      </c>
    </row>
    <row r="58" spans="1:4" s="2" customFormat="1" ht="15">
      <c r="A58" s="16" t="s">
        <v>9</v>
      </c>
      <c r="B58" s="41">
        <v>207940716</v>
      </c>
      <c r="C58" s="41">
        <v>30935617</v>
      </c>
      <c r="D58" s="41">
        <f>B58+C58</f>
        <v>238876333</v>
      </c>
    </row>
    <row r="59" spans="1:4" s="2" customFormat="1" ht="15">
      <c r="A59" s="16" t="s">
        <v>11</v>
      </c>
      <c r="B59" s="41">
        <v>95680130</v>
      </c>
      <c r="C59" s="41">
        <v>0</v>
      </c>
      <c r="D59" s="41">
        <f>B59+C59</f>
        <v>95680130</v>
      </c>
    </row>
    <row r="60" spans="1:4" s="2" customFormat="1" ht="15">
      <c r="A60" s="16" t="s">
        <v>24</v>
      </c>
      <c r="B60" s="41">
        <v>4909912</v>
      </c>
      <c r="C60" s="41">
        <v>856822</v>
      </c>
      <c r="D60" s="41">
        <f>B60+C60</f>
        <v>5766734</v>
      </c>
    </row>
    <row r="61" spans="1:4" s="24" customFormat="1" ht="11.25">
      <c r="A61" s="26"/>
      <c r="B61" s="25"/>
      <c r="C61" s="25"/>
      <c r="D61" s="25"/>
    </row>
    <row r="62" spans="1:4" s="14" customFormat="1" ht="15.75">
      <c r="A62" s="14" t="s">
        <v>31</v>
      </c>
      <c r="B62" s="40">
        <v>203844716</v>
      </c>
      <c r="C62" s="40">
        <v>-56257824</v>
      </c>
      <c r="D62" s="40">
        <f>B62+C62</f>
        <v>147586892</v>
      </c>
    </row>
    <row r="63" spans="2:4" s="24" customFormat="1" ht="11.25">
      <c r="B63" s="25"/>
      <c r="C63" s="25"/>
      <c r="D63" s="25"/>
    </row>
    <row r="64" spans="1:4" s="14" customFormat="1" ht="15.75">
      <c r="A64" s="14" t="s">
        <v>50</v>
      </c>
      <c r="B64" s="40">
        <v>0</v>
      </c>
      <c r="C64" s="40">
        <v>193326</v>
      </c>
      <c r="D64" s="40">
        <f>B64+C64</f>
        <v>193326</v>
      </c>
    </row>
    <row r="65" spans="2:4" s="24" customFormat="1" ht="11.25">
      <c r="B65" s="25"/>
      <c r="C65" s="25"/>
      <c r="D65" s="25"/>
    </row>
    <row r="66" spans="2:4" s="24" customFormat="1" ht="11.25">
      <c r="B66" s="25"/>
      <c r="C66" s="25"/>
      <c r="D66" s="25"/>
    </row>
    <row r="67" spans="2:4" s="24" customFormat="1" ht="11.25">
      <c r="B67" s="25"/>
      <c r="C67" s="25"/>
      <c r="D67" s="25"/>
    </row>
    <row r="68" spans="1:4" s="18" customFormat="1" ht="16.5">
      <c r="A68" s="20" t="s">
        <v>38</v>
      </c>
      <c r="B68" s="6"/>
      <c r="C68" s="6"/>
      <c r="D68" s="6" t="s">
        <v>39</v>
      </c>
    </row>
    <row r="69" s="4" customFormat="1" ht="15"/>
    <row r="70" s="4" customFormat="1" ht="15"/>
    <row r="71" s="4" customFormat="1" ht="15"/>
    <row r="72" s="2" customFormat="1" ht="15"/>
    <row r="73" s="2" customFormat="1" ht="15"/>
    <row r="74" s="2" customFormat="1" ht="15"/>
    <row r="75" s="2" customFormat="1" ht="15"/>
    <row r="76" s="2" customFormat="1" ht="15"/>
    <row r="77" s="2" customFormat="1" ht="15"/>
    <row r="78" s="2" customFormat="1" ht="15"/>
    <row r="79" s="2" customFormat="1" ht="15"/>
    <row r="80" s="2" customFormat="1" ht="15"/>
    <row r="81" s="2" customFormat="1" ht="15"/>
    <row r="82" s="2" customFormat="1" ht="15"/>
    <row r="83" s="2" customFormat="1" ht="15"/>
    <row r="84" s="2" customFormat="1" ht="15"/>
    <row r="85" s="2" customFormat="1" ht="15"/>
    <row r="86" s="2" customFormat="1" ht="15"/>
    <row r="87" s="2" customFormat="1" ht="15"/>
    <row r="88" s="2" customFormat="1" ht="15"/>
    <row r="89" s="2" customFormat="1" ht="15"/>
  </sheetData>
  <mergeCells count="2">
    <mergeCell ref="A9:D9"/>
    <mergeCell ref="A10:D10"/>
  </mergeCells>
  <pageMargins left="0.5905511811023623" right="0.5905511811023623" top="0.3937007874015748" bottom="0.3937007874015748" header="0.5118110236220472" footer="0.5118110236220472"/>
  <pageSetup orientation="portrait" paperSize="9" scale="7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pielikums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2022-10-21T09:02:28Z</cp:lastPrinted>
  <dcterms:created xsi:type="dcterms:W3CDTF">1998-03-21T09:13:21Z</dcterms:created>
  <dcterms:modified xsi:type="dcterms:W3CDTF">2022-11-10T11:23:18Z</dcterms:modified>
  <cp:category/>
</cp:coreProperties>
</file>