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activeTab="0"/>
  </bookViews>
  <sheets>
    <sheet name="4 piel" sheetId="12" r:id="rId3"/>
  </sheets>
  <definedNames>
    <definedName name="_xlnm.Print_Titles" localSheetId="0">'4 piel'!$12:$15</definedName>
  </definedNames>
  <calcPr calcId="191029"/>
  <extLst/>
</workbook>
</file>

<file path=xl/calcChain.xml><?xml version="1.0" encoding="utf-8"?>
<calcChain xmlns="http://schemas.openxmlformats.org/spreadsheetml/2006/main">
  <c r="F232" i="12" l="1"/>
</calcChain>
</file>

<file path=xl/sharedStrings.xml><?xml version="1.0" encoding="utf-8"?>
<sst xmlns="http://schemas.openxmlformats.org/spreadsheetml/2006/main" count="200" uniqueCount="78">
  <si>
    <t>Program-</t>
  </si>
  <si>
    <t>Funkciju</t>
  </si>
  <si>
    <t>Uzturēšanas izdevumi</t>
  </si>
  <si>
    <t>01.110</t>
  </si>
  <si>
    <t>Izdevumi - kopā</t>
  </si>
  <si>
    <t>16.02.00.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</si>
  <si>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</si>
  <si>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</si>
  <si>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</si>
  <si>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</si>
  <si>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</si>
  <si>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</si>
  <si>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</si>
  <si>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>18. Rīgas domes Labklājības departaments</t>
  </si>
  <si>
    <t xml:space="preserve">Izdevumi </t>
  </si>
  <si>
    <t>Nosaukums</t>
  </si>
  <si>
    <t>Resursi izdevumu segšanai</t>
  </si>
  <si>
    <t>01. Rīgas dome un Rīgas domes Finanšu departaments</t>
  </si>
  <si>
    <t>Budžeta līdzekļu atlikums gada sākumā</t>
  </si>
  <si>
    <t>Kapitālie izdevumi</t>
  </si>
  <si>
    <t>10.400</t>
  </si>
  <si>
    <t>09.100</t>
  </si>
  <si>
    <t>09.210</t>
  </si>
  <si>
    <t>09.510</t>
  </si>
  <si>
    <t>Finansiālā  bilance</t>
  </si>
  <si>
    <t>01.01.23.</t>
  </si>
  <si>
    <t>Mērķziedojumi</t>
  </si>
  <si>
    <t>23.01.00.</t>
  </si>
  <si>
    <t>08.290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</si>
  <si>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</si>
  <si>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</si>
  <si>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</si>
  <si>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</si>
  <si>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</si>
  <si>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</si>
  <si>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Ziedojumi un  dāvinājumi, kas saņemti no fiziskām personām</t>
  </si>
  <si>
    <t>Pirmsskolas bērnu izglītības iestādes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</si>
  <si>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</si>
  <si>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</si>
  <si>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</si>
  <si>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</si>
  <si>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</si>
  <si>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</si>
  <si>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</si>
  <si>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</si>
  <si>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</si>
  <si>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Grozījumi</t>
  </si>
  <si>
    <t>precizētais</t>
  </si>
  <si>
    <t>18.03.00.</t>
  </si>
  <si>
    <t>Veco ļaužu uzturēšanās iestādes</t>
  </si>
  <si>
    <t>10.200</t>
  </si>
  <si>
    <t>Rīgas pašvaldības Bērnu un jauniešu centrs</t>
  </si>
  <si>
    <t>Budžeta līdzekļu atlikums pārskata perioda beigās</t>
  </si>
  <si>
    <t>23. Rīgas pašvaldības aģentūra "Rīgas pieminekļu aģentūra"</t>
  </si>
  <si>
    <t>4. pielikums</t>
  </si>
  <si>
    <t>plāns</t>
  </si>
  <si>
    <t xml:space="preserve"> ieņēmumu un izdevumu atšifrējums pa programmām</t>
  </si>
  <si>
    <t>03. Rīgas domes Īpašuma departaments</t>
  </si>
  <si>
    <t>03.01.00.</t>
  </si>
  <si>
    <t>Rīgas domes Īpašuma departaments</t>
  </si>
  <si>
    <t>Rīgas domes priekšsēdētājs</t>
  </si>
  <si>
    <t xml:space="preserve">    M. Staķis</t>
  </si>
  <si>
    <t>18.05.00.</t>
  </si>
  <si>
    <t>Rīgas patversme</t>
  </si>
  <si>
    <t>RĪGAS VALSTSPILSĒTAS PAŠVALDĪBAS ZIEDOJUMI UN DĀVINĀJUMI - KOPĀ</t>
  </si>
  <si>
    <t>Finansiālā bilance</t>
  </si>
  <si>
    <t>01.320</t>
  </si>
  <si>
    <t>16. Rīgas domes Izglītības, kultūras un sporta departaments</t>
  </si>
  <si>
    <t>10.700</t>
  </si>
  <si>
    <t>2022. gada</t>
  </si>
  <si>
    <t xml:space="preserve">Rīgas domes 2022. gada 26.janvāra </t>
  </si>
  <si>
    <t xml:space="preserve">saistošajiem noteikumiem Nr.115 </t>
  </si>
  <si>
    <t>Rīgas valstspilsētas pašvaldības 2022. gada ziedojumu un dāvinājumu</t>
  </si>
  <si>
    <t>apstiprinātais</t>
  </si>
  <si>
    <t>(euro)</t>
  </si>
  <si>
    <t>Rīgas pašvaldības aģentūra "Rīgas pieminekļu aģentūra"</t>
  </si>
  <si>
    <t>(Rīgas domes 2022. gada 9. novembra</t>
  </si>
  <si>
    <t>saistošo noteikumu Nr. RD-22-175-sn 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</si>
</sst>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_(&quot;$&quot;* #,##0.0_);_(&quot;$&quot;* \(#,##0.0\);_(&quot;$&quot;* &quot;-&quot;??_);_(@_)"/>
  </numFmts>
  <fonts count="17">
    <font>
      <sz val="10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2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 quotePrefix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2" fillId="0" borderId="0" xfId="0" applyFont="1"/>
    <xf numFmtId="3" fontId="13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/>
    <xf numFmtId="0" fontId="12" fillId="0" borderId="0" xfId="0" applyFont="1" applyAlignment="1" quotePrefix="1">
      <alignment horizontal="center"/>
    </xf>
    <xf numFmtId="0" fontId="11" fillId="0" borderId="0" xfId="0" applyFont="1" applyAlignment="1" quotePrefix="1">
      <alignment horizontal="center"/>
    </xf>
    <xf numFmtId="0" fontId="11" fillId="0" borderId="0" xfId="0" applyFont="1"/>
    <xf numFmtId="0" fontId="7" fillId="0" borderId="0" xfId="0" applyFont="1" quotePrefix="1"/>
    <xf numFmtId="3" fontId="13" fillId="0" borderId="0" xfId="0" applyNumberFormat="1" applyFont="1"/>
    <xf numFmtId="165" fontId="12" fillId="0" borderId="0" xfId="0" applyNumberFormat="1" applyFont="1" applyAlignment="1" quotePrefix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3" fontId="5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/>
    </xf>
    <xf numFmtId="3" fontId="5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0" fontId="7" fillId="0" borderId="0" xfId="0" applyFont="1" applyAlignment="1" quotePrefix="1">
      <alignment horizontal="center"/>
    </xf>
    <xf numFmtId="0" fontId="5" fillId="0" borderId="0" xfId="0" applyFont="1" quotePrefix="1"/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15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3" fontId="7" fillId="0" borderId="0" xfId="0" applyNumberFormat="1" applyFont="1"/>
    <xf numFmtId="3" fontId="16" fillId="0" borderId="0" xfId="0" applyNumberFormat="1" applyFont="1" applyAlignment="1">
      <alignment horizontal="left"/>
    </xf>
    <xf numFmtId="3" fontId="11" fillId="0" borderId="0" xfId="0" applyNumberFormat="1" applyFont="1"/>
    <xf numFmtId="0" fontId="6" fillId="0" borderId="7" xfId="0" applyFont="1" applyBorder="1" applyAlignment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ūta" xfId="20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7"/>
  <sheetViews>
    <sheetView tabSelected="1" workbookViewId="0" topLeftCell="A220">
      <selection pane="topLeft" activeCell="H9" sqref="H9"/>
    </sheetView>
  </sheetViews>
  <sheetFormatPr defaultColWidth="9.144285714285713" defaultRowHeight="12.75"/>
  <cols>
    <col min="1" max="1" width="9.571428571428571" style="8" bestFit="1" customWidth="1"/>
    <col min="2" max="2" width="9.714285714285714" style="8" customWidth="1"/>
    <col min="3" max="3" width="61.142857142857146" style="8" customWidth="1"/>
    <col min="4" max="4" width="11.857142857142858" style="8" bestFit="1" customWidth="1"/>
    <col min="5" max="5" width="8.857142857142858" style="8" bestFit="1" customWidth="1"/>
    <col min="6" max="6" width="11.714285714285714" style="8" bestFit="1" customWidth="1"/>
    <col min="7" max="16384" width="9.142857142857142" style="8"/>
  </cols>
  <sheetData>
    <row r="2" spans="6:6" s="6" customFormat="1" ht="15">
      <c r="F2" s="7" t="s">
        <v>54</v>
      </c>
    </row>
    <row r="3" spans="6:6" s="6" customFormat="1" ht="15">
      <c r="F3" s="7" t="s">
        <v>70</v>
      </c>
    </row>
    <row r="4" spans="6:6" s="6" customFormat="1" ht="15">
      <c r="F4" s="7" t="s">
        <v>71</v>
      </c>
    </row>
    <row r="5" spans="6:6" s="6" customFormat="1" ht="15">
      <c r="F5" s="7" t="s">
        <v>76</v>
      </c>
    </row>
    <row r="6" spans="2:6" ht="15">
      <c r="B6" s="9"/>
      <c r="D6" s="6"/>
      <c r="E6" s="6"/>
      <c r="F6" s="7" t="s">
        <v>77</v>
      </c>
    </row>
    <row r="7" spans="2:6" ht="15">
      <c r="B7" s="9"/>
      <c r="D7" s="6"/>
      <c r="E7" s="6"/>
      <c r="F7" s="7"/>
    </row>
    <row r="8" spans="2:6" ht="15">
      <c r="B8" s="9"/>
      <c r="D8" s="6"/>
      <c r="E8" s="6"/>
      <c r="F8" s="7"/>
    </row>
    <row r="9" spans="1:6" ht="18.75">
      <c r="A9" s="2" t="s">
        <v>72</v>
      </c>
      <c r="B9" s="2"/>
      <c r="C9" s="2"/>
      <c r="D9" s="2"/>
      <c r="E9" s="2"/>
      <c r="F9" s="2"/>
    </row>
    <row r="10" spans="1:6" ht="18.75">
      <c r="A10" s="2" t="s">
        <v>56</v>
      </c>
      <c r="B10" s="2"/>
      <c r="C10" s="2"/>
      <c r="D10" s="2"/>
      <c r="E10" s="2"/>
      <c r="F10" s="2"/>
    </row>
    <row r="11" spans="1:3" ht="12.75">
      <c r="A11" s="10"/>
      <c r="B11" s="10"/>
      <c r="C11" s="10"/>
    </row>
    <row r="12" spans="1:6" s="6" customFormat="1" ht="15">
      <c r="A12" s="53" t="s">
        <v>0</v>
      </c>
      <c r="B12" s="11" t="s">
        <v>1</v>
      </c>
      <c r="C12" s="54"/>
      <c r="D12" s="11" t="s">
        <v>69</v>
      </c>
      <c r="E12" s="54"/>
      <c r="F12" s="11" t="s">
        <v>69</v>
      </c>
    </row>
    <row r="13" spans="1:6" s="6" customFormat="1" ht="15">
      <c r="A13" s="13" t="s">
        <v>44</v>
      </c>
      <c r="B13" s="12" t="s">
        <v>12</v>
      </c>
      <c r="C13" s="14" t="s">
        <v>15</v>
      </c>
      <c r="D13" s="12" t="s">
        <v>73</v>
      </c>
      <c r="E13" s="14" t="s">
        <v>46</v>
      </c>
      <c r="F13" s="12" t="s">
        <v>47</v>
      </c>
    </row>
    <row r="14" spans="1:6" s="6" customFormat="1" ht="15">
      <c r="A14" s="13"/>
      <c r="B14" s="12" t="s">
        <v>45</v>
      </c>
      <c r="C14" s="15"/>
      <c r="D14" s="12" t="s">
        <v>55</v>
      </c>
      <c r="E14" s="55"/>
      <c r="F14" s="12" t="s">
        <v>55</v>
      </c>
    </row>
    <row r="15" spans="1:6" s="6" customFormat="1" ht="15">
      <c r="A15" s="56"/>
      <c r="B15" s="57"/>
      <c r="C15" s="58"/>
      <c r="D15" s="64" t="s">
        <v>74</v>
      </c>
      <c r="E15" s="64" t="s">
        <v>74</v>
      </c>
      <c r="F15" s="64" t="s">
        <v>74</v>
      </c>
    </row>
    <row r="16" spans="1:6" s="23" customFormat="1" ht="11.25">
      <c r="A16" s="16"/>
      <c r="B16" s="16"/>
      <c r="C16" s="16"/>
      <c r="D16" s="16"/>
      <c r="E16" s="59"/>
      <c r="F16" s="60"/>
    </row>
    <row r="17" spans="1:6" ht="16.5">
      <c r="A17" s="1" t="s">
        <v>64</v>
      </c>
      <c r="B17" s="1"/>
      <c r="C17" s="1"/>
      <c r="D17" s="1"/>
      <c r="E17" s="1"/>
      <c r="F17" s="1"/>
    </row>
    <row r="18" spans="1:7" s="23" customFormat="1" ht="11.25">
      <c r="A18" s="18"/>
      <c r="B18" s="18"/>
      <c r="C18" s="19"/>
      <c r="D18" s="16"/>
      <c r="E18" s="59"/>
      <c r="F18" s="60"/>
      <c r="G18" s="61"/>
    </row>
    <row r="19" spans="1:7" ht="15.75">
      <c r="A19" s="17"/>
      <c r="B19" s="17"/>
      <c r="C19" s="20" t="s">
        <v>16</v>
      </c>
      <c r="D19" s="4">
        <f>D39+D61+D163+D223+D50</f>
        <v>102837</v>
      </c>
      <c r="E19" s="4">
        <f>E39+E61+E163+E223+E50</f>
        <v>272336</v>
      </c>
      <c r="F19" s="4">
        <f>F39+F61+F163+F223+F50</f>
        <v>375173</v>
      </c>
      <c r="G19" s="21"/>
    </row>
    <row r="20" spans="1:7" ht="15">
      <c r="A20" s="22"/>
      <c r="B20" s="22"/>
      <c r="C20" s="6" t="s">
        <v>33</v>
      </c>
      <c r="D20" s="3">
        <f t="shared" si="0" ref="D20:F21">=D62+D164+D224</f>
        <v>52052</v>
      </c>
      <c r="E20" s="3">
        <f t="shared" si="0"/>
        <v>268386</v>
      </c>
      <c r="F20" s="3">
        <f t="shared" si="0"/>
        <v>320438</v>
      </c>
      <c r="G20" s="21"/>
    </row>
    <row r="21" spans="1:7" ht="15">
      <c r="A21" s="22"/>
      <c r="B21" s="22"/>
      <c r="C21" s="6" t="s">
        <v>34</v>
      </c>
      <c r="D21" s="3">
        <f t="shared" si="0"/>
        <v>50785</v>
      </c>
      <c r="E21" s="3">
        <f t="shared" si="0"/>
        <v>3950</v>
      </c>
      <c r="F21" s="3">
        <f t="shared" si="0"/>
        <v>54735</v>
      </c>
      <c r="G21" s="21"/>
    </row>
    <row r="22" spans="1:8" s="23" customFormat="1" ht="11.25">
      <c r="A22" s="18"/>
      <c r="B22" s="18"/>
      <c r="D22" s="62"/>
      <c r="E22" s="62"/>
      <c r="F22" s="62"/>
      <c r="G22" s="61"/>
      <c r="H22" s="61"/>
    </row>
    <row r="23" spans="1:8" ht="15.75">
      <c r="A23" s="17"/>
      <c r="B23" s="17"/>
      <c r="C23" s="20" t="s">
        <v>14</v>
      </c>
      <c r="D23" s="4">
        <f>D40+D51+D64+D166+D226</f>
        <v>269010</v>
      </c>
      <c r="E23" s="4">
        <f>E40+E51+E64+E166+E226</f>
        <v>272336</v>
      </c>
      <c r="F23" s="4">
        <f>F40+F51+F64+F166+F226</f>
        <v>541346</v>
      </c>
      <c r="G23" s="21"/>
      <c r="H23" s="3"/>
    </row>
    <row r="24" spans="1:8" ht="15">
      <c r="A24" s="22"/>
      <c r="B24" s="22"/>
      <c r="C24" s="6" t="s">
        <v>2</v>
      </c>
      <c r="D24" s="5">
        <f t="shared" si="1" ref="D24:F25">=D52+D65+D167+D227</f>
        <v>214000</v>
      </c>
      <c r="E24" s="5">
        <f t="shared" si="1"/>
        <v>0</v>
      </c>
      <c r="F24" s="5">
        <f t="shared" si="1"/>
        <v>214000</v>
      </c>
      <c r="G24" s="21"/>
      <c r="H24" s="3"/>
    </row>
    <row r="25" spans="1:8" ht="15">
      <c r="A25" s="22"/>
      <c r="B25" s="22"/>
      <c r="C25" s="24" t="s">
        <v>31</v>
      </c>
      <c r="D25" s="3">
        <f t="shared" si="1"/>
        <v>214000</v>
      </c>
      <c r="E25" s="3">
        <f t="shared" si="1"/>
        <v>0</v>
      </c>
      <c r="F25" s="3">
        <f t="shared" si="1"/>
        <v>214000</v>
      </c>
      <c r="G25" s="21"/>
      <c r="H25" s="3"/>
    </row>
    <row r="26" spans="1:8" ht="15">
      <c r="A26" s="22"/>
      <c r="B26" s="22"/>
      <c r="C26" s="25" t="s">
        <v>43</v>
      </c>
      <c r="D26" s="3">
        <f t="shared" si="2" ref="D26:F27">=D67</f>
        <v>7798</v>
      </c>
      <c r="E26" s="3">
        <f t="shared" si="2"/>
        <v>0</v>
      </c>
      <c r="F26" s="3">
        <f t="shared" si="2"/>
        <v>7798</v>
      </c>
      <c r="G26" s="21"/>
      <c r="H26" s="3"/>
    </row>
    <row r="27" spans="1:8" ht="15">
      <c r="A27" s="22"/>
      <c r="B27" s="22"/>
      <c r="C27" s="26" t="s">
        <v>42</v>
      </c>
      <c r="D27" s="3">
        <f t="shared" si="2"/>
        <v>6430</v>
      </c>
      <c r="E27" s="3">
        <f t="shared" si="2"/>
        <v>0</v>
      </c>
      <c r="F27" s="3">
        <f t="shared" si="2"/>
        <v>6430</v>
      </c>
      <c r="G27" s="21"/>
      <c r="H27" s="3"/>
    </row>
    <row r="28" spans="1:8" ht="15">
      <c r="A28" s="22"/>
      <c r="B28" s="22"/>
      <c r="C28" s="6" t="s">
        <v>19</v>
      </c>
      <c r="D28" s="3">
        <f>D69+D169+D229</f>
        <v>55010</v>
      </c>
      <c r="E28" s="3">
        <f>E69+E169+E229</f>
        <v>272336</v>
      </c>
      <c r="F28" s="3">
        <f>F69+F169+F229</f>
        <v>327346</v>
      </c>
      <c r="G28" s="21"/>
      <c r="H28" s="3"/>
    </row>
    <row r="29" spans="1:8" s="23" customFormat="1" ht="11.25">
      <c r="A29" s="18"/>
      <c r="B29" s="18"/>
      <c r="D29" s="61"/>
      <c r="E29" s="61"/>
      <c r="F29" s="61"/>
      <c r="G29" s="61"/>
      <c r="H29" s="61"/>
    </row>
    <row r="30" spans="1:8" ht="15">
      <c r="A30" s="22"/>
      <c r="B30" s="22"/>
      <c r="C30" s="27" t="s">
        <v>65</v>
      </c>
      <c r="D30" s="28">
        <f t="shared" si="3" ref="D30:F31">=D42+D55+D71+D171+D231</f>
        <v>-166173</v>
      </c>
      <c r="E30" s="28">
        <f t="shared" si="3"/>
        <v>0</v>
      </c>
      <c r="F30" s="28">
        <f t="shared" si="3"/>
        <v>-166173</v>
      </c>
      <c r="G30" s="21"/>
      <c r="H30" s="3"/>
    </row>
    <row r="31" spans="1:8" ht="15">
      <c r="A31" s="22"/>
      <c r="B31" s="22"/>
      <c r="C31" s="6" t="s">
        <v>18</v>
      </c>
      <c r="D31" s="3">
        <f t="shared" si="3"/>
        <v>219983</v>
      </c>
      <c r="E31" s="3">
        <f t="shared" si="3"/>
        <v>0</v>
      </c>
      <c r="F31" s="3">
        <f t="shared" si="3"/>
        <v>219983</v>
      </c>
      <c r="G31" s="21"/>
      <c r="H31" s="3"/>
    </row>
    <row r="32" spans="1:8" ht="15">
      <c r="A32" s="22"/>
      <c r="B32" s="22"/>
      <c r="C32" s="6" t="s">
        <v>52</v>
      </c>
      <c r="D32" s="3">
        <f>D44</f>
        <v>53810</v>
      </c>
      <c r="E32" s="3">
        <f>E44</f>
        <v>0</v>
      </c>
      <c r="F32" s="3">
        <f>F44</f>
        <v>53810</v>
      </c>
      <c r="G32" s="21"/>
      <c r="H32" s="3"/>
    </row>
    <row r="33" spans="1:8" s="23" customFormat="1" ht="11.25">
      <c r="A33" s="18"/>
      <c r="B33" s="18"/>
      <c r="D33" s="61"/>
      <c r="E33" s="61"/>
      <c r="F33" s="61"/>
      <c r="G33" s="61"/>
      <c r="H33" s="61"/>
    </row>
    <row r="34" spans="4:8" s="23" customFormat="1" ht="11.25">
      <c r="D34" s="62"/>
      <c r="E34" s="62"/>
      <c r="F34" s="62"/>
      <c r="G34" s="61"/>
      <c r="H34" s="61"/>
    </row>
    <row r="35" spans="1:8" ht="18.75">
      <c r="A35" s="29"/>
      <c r="B35" s="29"/>
      <c r="C35" s="30" t="s">
        <v>17</v>
      </c>
      <c r="D35" s="3"/>
      <c r="G35" s="3"/>
      <c r="H35" s="3"/>
    </row>
    <row r="36" spans="4:8" s="23" customFormat="1" ht="11.25">
      <c r="D36" s="61"/>
      <c r="G36" s="61"/>
      <c r="H36" s="61"/>
    </row>
    <row r="37" spans="1:4" ht="15.75">
      <c r="A37" s="31" t="s">
        <v>25</v>
      </c>
      <c r="B37" s="31" t="s">
        <v>3</v>
      </c>
      <c r="C37" s="20" t="s">
        <v>26</v>
      </c>
      <c r="D37" s="3"/>
    </row>
    <row r="38" spans="1:4" s="23" customFormat="1" ht="11.25">
      <c r="A38" s="32"/>
      <c r="B38" s="32"/>
      <c r="C38" s="33"/>
      <c r="D38" s="61"/>
    </row>
    <row r="39" spans="1:6" ht="15.75">
      <c r="A39" s="17"/>
      <c r="B39" s="17"/>
      <c r="C39" s="20" t="s">
        <v>16</v>
      </c>
      <c r="D39" s="4">
        <v>0</v>
      </c>
      <c r="E39" s="4">
        <f>E51+E61</f>
        <v>0</v>
      </c>
      <c r="F39" s="4">
        <f>D39+E39</f>
        <v>0</v>
      </c>
    </row>
    <row r="40" spans="1:6" ht="15.75">
      <c r="A40" s="17"/>
      <c r="B40" s="17"/>
      <c r="C40" s="20" t="s">
        <v>4</v>
      </c>
      <c r="D40" s="4">
        <v>0</v>
      </c>
      <c r="E40" s="4">
        <f>E52+E62</f>
        <v>0</v>
      </c>
      <c r="F40" s="4">
        <f>D40+E40</f>
        <v>0</v>
      </c>
    </row>
    <row r="41" spans="1:6" s="23" customFormat="1" ht="11.25">
      <c r="A41" s="18"/>
      <c r="B41" s="18"/>
      <c r="C41" s="34"/>
      <c r="D41" s="61"/>
      <c r="E41" s="61"/>
      <c r="F41" s="61"/>
    </row>
    <row r="42" spans="1:6" ht="15">
      <c r="A42" s="22"/>
      <c r="B42" s="22"/>
      <c r="C42" s="27" t="s">
        <v>65</v>
      </c>
      <c r="D42" s="35">
        <f>D43-D44</f>
        <v>0</v>
      </c>
      <c r="E42" s="35">
        <f>E43-E44</f>
        <v>0</v>
      </c>
      <c r="F42" s="35">
        <f>F43-F44</f>
        <v>0</v>
      </c>
    </row>
    <row r="43" spans="1:8" ht="15">
      <c r="A43" s="22"/>
      <c r="B43" s="22"/>
      <c r="C43" s="6" t="s">
        <v>18</v>
      </c>
      <c r="D43" s="3">
        <v>53810</v>
      </c>
      <c r="E43" s="3">
        <f>E53+E64</f>
        <v>0</v>
      </c>
      <c r="F43" s="3">
        <f>D43+E43</f>
        <v>53810</v>
      </c>
      <c r="H43" s="3"/>
    </row>
    <row r="44" spans="1:8" ht="15">
      <c r="A44" s="22"/>
      <c r="B44" s="22"/>
      <c r="C44" s="6" t="s">
        <v>52</v>
      </c>
      <c r="D44" s="3">
        <v>53810</v>
      </c>
      <c r="E44" s="3">
        <f>E65</f>
        <v>0</v>
      </c>
      <c r="F44" s="3">
        <f>D44+E44</f>
        <v>53810</v>
      </c>
      <c r="H44" s="3"/>
    </row>
    <row r="45" spans="1:8" s="23" customFormat="1" ht="11.25">
      <c r="A45" s="18"/>
      <c r="B45" s="18"/>
      <c r="D45" s="61"/>
      <c r="E45" s="61"/>
      <c r="F45" s="61"/>
      <c r="H45" s="61"/>
    </row>
    <row r="46" spans="1:8" s="23" customFormat="1" ht="11.25">
      <c r="A46" s="18"/>
      <c r="B46" s="18"/>
      <c r="D46" s="61"/>
      <c r="E46" s="61"/>
      <c r="F46" s="61"/>
      <c r="H46" s="61"/>
    </row>
    <row r="47" spans="1:8" ht="18.75">
      <c r="A47" s="31"/>
      <c r="B47" s="31"/>
      <c r="C47" s="30" t="s">
        <v>57</v>
      </c>
      <c r="D47" s="3"/>
      <c r="E47" s="3"/>
      <c r="F47" s="3"/>
      <c r="H47" s="3"/>
    </row>
    <row r="48" spans="1:8" s="23" customFormat="1" ht="11.25">
      <c r="A48" s="32"/>
      <c r="B48" s="32"/>
      <c r="C48" s="33"/>
      <c r="D48" s="61"/>
      <c r="E48" s="61"/>
      <c r="F48" s="61"/>
      <c r="H48" s="61"/>
    </row>
    <row r="49" spans="1:8" ht="15.75">
      <c r="A49" s="31" t="s">
        <v>58</v>
      </c>
      <c r="B49" s="36" t="s">
        <v>66</v>
      </c>
      <c r="C49" s="20" t="s">
        <v>59</v>
      </c>
      <c r="D49" s="3"/>
      <c r="F49" s="3"/>
      <c r="G49" s="3"/>
      <c r="H49" s="3"/>
    </row>
    <row r="50" spans="1:8" ht="15.75">
      <c r="A50" s="31"/>
      <c r="B50" s="37"/>
      <c r="C50" s="20" t="s">
        <v>16</v>
      </c>
      <c r="D50" s="4">
        <v>0</v>
      </c>
      <c r="E50" s="4">
        <v>0</v>
      </c>
      <c r="F50" s="4">
        <f>D50+E50</f>
        <v>0</v>
      </c>
      <c r="H50" s="3"/>
    </row>
    <row r="51" spans="1:6" ht="15.75">
      <c r="A51" s="31"/>
      <c r="B51" s="37"/>
      <c r="C51" s="20" t="s">
        <v>4</v>
      </c>
      <c r="D51" s="4">
        <f>D52</f>
        <v>186</v>
      </c>
      <c r="E51" s="4">
        <f>E52</f>
        <v>0</v>
      </c>
      <c r="F51" s="4">
        <f>D51+E51</f>
        <v>186</v>
      </c>
    </row>
    <row r="52" spans="1:6" ht="15.75">
      <c r="A52" s="31"/>
      <c r="B52" s="37"/>
      <c r="C52" s="6" t="s">
        <v>2</v>
      </c>
      <c r="D52" s="5">
        <f>D53</f>
        <v>186</v>
      </c>
      <c r="E52" s="5"/>
      <c r="F52" s="5">
        <f>D52+E52</f>
        <v>186</v>
      </c>
    </row>
    <row r="53" spans="1:6" ht="15.75">
      <c r="A53" s="31"/>
      <c r="B53" s="37"/>
      <c r="C53" s="24" t="s">
        <v>32</v>
      </c>
      <c r="D53" s="5">
        <v>186</v>
      </c>
      <c r="E53" s="5"/>
      <c r="F53" s="5">
        <f>D53+E53</f>
        <v>186</v>
      </c>
    </row>
    <row r="54" spans="1:6" s="23" customFormat="1" ht="11.25">
      <c r="A54" s="32"/>
      <c r="B54" s="19"/>
      <c r="C54" s="34"/>
      <c r="D54" s="63"/>
      <c r="E54" s="63"/>
      <c r="F54" s="63"/>
    </row>
    <row r="55" spans="1:6" ht="15.75">
      <c r="A55" s="31"/>
      <c r="B55" s="37"/>
      <c r="C55" s="27" t="s">
        <v>65</v>
      </c>
      <c r="D55" s="4">
        <f>D50-D51</f>
        <v>-186</v>
      </c>
      <c r="E55" s="4">
        <f>E50-E51</f>
        <v>0</v>
      </c>
      <c r="F55" s="4">
        <f>F50-F51</f>
        <v>-186</v>
      </c>
    </row>
    <row r="56" spans="1:6" ht="15.75">
      <c r="A56" s="31"/>
      <c r="B56" s="37"/>
      <c r="C56" s="6" t="s">
        <v>18</v>
      </c>
      <c r="D56" s="3">
        <v>186</v>
      </c>
      <c r="E56" s="3">
        <v>0</v>
      </c>
      <c r="F56" s="3">
        <f>D56+E56</f>
        <v>186</v>
      </c>
    </row>
    <row r="57" spans="1:6" s="23" customFormat="1" ht="11.25">
      <c r="A57" s="32"/>
      <c r="B57" s="19"/>
      <c r="D57" s="61"/>
      <c r="E57" s="61"/>
      <c r="F57" s="61"/>
    </row>
    <row r="58" spans="1:6" s="23" customFormat="1" ht="11.25">
      <c r="A58" s="32"/>
      <c r="B58" s="19"/>
      <c r="D58" s="61"/>
      <c r="E58" s="61"/>
      <c r="F58" s="61"/>
    </row>
    <row r="59" spans="1:6" ht="18.75">
      <c r="A59" s="31"/>
      <c r="B59" s="37"/>
      <c r="C59" s="30" t="s">
        <v>67</v>
      </c>
      <c r="D59" s="5"/>
      <c r="E59" s="5"/>
      <c r="F59" s="5"/>
    </row>
    <row r="60" spans="1:4" s="23" customFormat="1" ht="11.25">
      <c r="A60" s="32"/>
      <c r="B60" s="19"/>
      <c r="D60" s="61"/>
    </row>
    <row r="61" spans="1:6" ht="15.75">
      <c r="A61" s="31"/>
      <c r="B61" s="37"/>
      <c r="C61" s="20" t="s">
        <v>16</v>
      </c>
      <c r="D61" s="4">
        <f t="shared" si="4" ref="D61:F62">=D78+D91+D106+D119+D132+D148</f>
        <v>100337</v>
      </c>
      <c r="E61" s="4">
        <f t="shared" si="4"/>
        <v>0</v>
      </c>
      <c r="F61" s="4">
        <f t="shared" si="4"/>
        <v>100337</v>
      </c>
    </row>
    <row r="62" spans="1:6" ht="15.75">
      <c r="A62" s="31"/>
      <c r="B62" s="37"/>
      <c r="C62" s="6" t="s">
        <v>33</v>
      </c>
      <c r="D62" s="3">
        <f t="shared" si="4"/>
        <v>50552</v>
      </c>
      <c r="E62" s="3">
        <f t="shared" si="4"/>
        <v>0</v>
      </c>
      <c r="F62" s="3">
        <f t="shared" si="4"/>
        <v>50552</v>
      </c>
    </row>
    <row r="63" spans="1:6" ht="15.75">
      <c r="A63" s="31"/>
      <c r="B63" s="37"/>
      <c r="C63" s="6" t="s">
        <v>35</v>
      </c>
      <c r="D63" s="3">
        <f>D80+D93+D108+D121+D150</f>
        <v>49785</v>
      </c>
      <c r="E63" s="3">
        <f>E80+E93+E108+E121+E150</f>
        <v>0</v>
      </c>
      <c r="F63" s="3">
        <f>F80+F93+F108+F121+F150</f>
        <v>49785</v>
      </c>
    </row>
    <row r="64" spans="1:6" ht="15.75">
      <c r="A64" s="31"/>
      <c r="B64" s="37"/>
      <c r="C64" s="20" t="s">
        <v>4</v>
      </c>
      <c r="D64" s="4">
        <f t="shared" si="5" ref="D64:F66">=D81+D94+D109+D122+D134+D151</f>
        <v>243163</v>
      </c>
      <c r="E64" s="4">
        <f t="shared" si="5"/>
        <v>0</v>
      </c>
      <c r="F64" s="4">
        <f t="shared" si="5"/>
        <v>243163</v>
      </c>
    </row>
    <row r="65" spans="1:6" ht="15.75">
      <c r="A65" s="31"/>
      <c r="B65" s="37"/>
      <c r="C65" s="6" t="s">
        <v>2</v>
      </c>
      <c r="D65" s="3">
        <f t="shared" si="5"/>
        <v>192621</v>
      </c>
      <c r="E65" s="3">
        <f t="shared" si="5"/>
        <v>0</v>
      </c>
      <c r="F65" s="3">
        <f t="shared" si="5"/>
        <v>192621</v>
      </c>
    </row>
    <row r="66" spans="1:6" ht="15.75">
      <c r="A66" s="31"/>
      <c r="B66" s="37"/>
      <c r="C66" s="24" t="s">
        <v>31</v>
      </c>
      <c r="D66" s="3">
        <f t="shared" si="5"/>
        <v>192621</v>
      </c>
      <c r="E66" s="3">
        <f t="shared" si="5"/>
        <v>0</v>
      </c>
      <c r="F66" s="3">
        <f t="shared" si="5"/>
        <v>192621</v>
      </c>
    </row>
    <row r="67" spans="1:6" ht="15.75">
      <c r="A67" s="31"/>
      <c r="B67" s="37"/>
      <c r="C67" s="25" t="s">
        <v>43</v>
      </c>
      <c r="D67" s="3">
        <f t="shared" si="6" ref="D67:F68">=D97+D137+D154</f>
        <v>7798</v>
      </c>
      <c r="E67" s="3">
        <f t="shared" si="6"/>
        <v>0</v>
      </c>
      <c r="F67" s="3">
        <f t="shared" si="6"/>
        <v>7798</v>
      </c>
    </row>
    <row r="68" spans="1:6" ht="15.75">
      <c r="A68" s="31"/>
      <c r="B68" s="37"/>
      <c r="C68" s="26" t="s">
        <v>42</v>
      </c>
      <c r="D68" s="3">
        <f t="shared" si="6"/>
        <v>6430</v>
      </c>
      <c r="E68" s="3">
        <f t="shared" si="6"/>
        <v>0</v>
      </c>
      <c r="F68" s="3">
        <f t="shared" si="6"/>
        <v>6430</v>
      </c>
    </row>
    <row r="69" spans="1:6" ht="15.75">
      <c r="A69" s="31"/>
      <c r="B69" s="37"/>
      <c r="C69" s="6" t="s">
        <v>19</v>
      </c>
      <c r="D69" s="3">
        <f>D84+D99+D112+D125+D139</f>
        <v>50542</v>
      </c>
      <c r="E69" s="3">
        <f>E84+E99+E112+E125+E139</f>
        <v>0</v>
      </c>
      <c r="F69" s="3">
        <f>F84+F99+F112+F125+F139</f>
        <v>50542</v>
      </c>
    </row>
    <row r="70" spans="1:6" s="23" customFormat="1" ht="11.25">
      <c r="A70" s="32"/>
      <c r="B70" s="19"/>
      <c r="D70" s="61"/>
      <c r="E70" s="61"/>
      <c r="F70" s="61"/>
    </row>
    <row r="71" spans="1:6" ht="15.75">
      <c r="A71" s="31"/>
      <c r="B71" s="37"/>
      <c r="C71" s="27" t="s">
        <v>65</v>
      </c>
      <c r="D71" s="35">
        <f t="shared" si="7" ref="D71:F72">=D86+D101+D114+D127+D141+D157</f>
        <v>-142826</v>
      </c>
      <c r="E71" s="35">
        <f t="shared" si="7"/>
        <v>0</v>
      </c>
      <c r="F71" s="35">
        <f t="shared" si="7"/>
        <v>-142826</v>
      </c>
    </row>
    <row r="72" spans="1:6" ht="15.75">
      <c r="A72" s="31"/>
      <c r="B72" s="37"/>
      <c r="C72" s="6" t="s">
        <v>18</v>
      </c>
      <c r="D72" s="3">
        <f t="shared" si="7"/>
        <v>142826</v>
      </c>
      <c r="E72" s="3">
        <f t="shared" si="7"/>
        <v>0</v>
      </c>
      <c r="F72" s="3">
        <f t="shared" si="7"/>
        <v>142826</v>
      </c>
    </row>
    <row r="73" spans="1:4" s="23" customFormat="1" ht="11.25">
      <c r="A73" s="32"/>
      <c r="B73" s="19"/>
      <c r="D73" s="61"/>
    </row>
    <row r="74" spans="3:4" s="23" customFormat="1" ht="11.25">
      <c r="C74" s="38"/>
      <c r="D74" s="61"/>
    </row>
    <row r="75" spans="3:4" s="23" customFormat="1" ht="11.25">
      <c r="C75" s="38"/>
      <c r="D75" s="61"/>
    </row>
    <row r="76" spans="1:4" ht="16.5">
      <c r="A76" s="37" t="s">
        <v>5</v>
      </c>
      <c r="B76" s="37" t="s">
        <v>21</v>
      </c>
      <c r="C76" s="39" t="s">
        <v>36</v>
      </c>
      <c r="D76" s="3"/>
    </row>
    <row r="77" spans="1:6" s="23" customFormat="1" ht="11.25">
      <c r="A77" s="18"/>
      <c r="B77" s="18"/>
      <c r="D77" s="63"/>
      <c r="E77" s="63"/>
      <c r="F77" s="63"/>
    </row>
    <row r="78" spans="1:6" ht="15.75">
      <c r="A78" s="22"/>
      <c r="B78" s="22"/>
      <c r="C78" s="20" t="s">
        <v>16</v>
      </c>
      <c r="D78" s="4">
        <f>D79+D80</f>
        <v>14900</v>
      </c>
      <c r="E78" s="4">
        <f>E79+E80</f>
        <v>0</v>
      </c>
      <c r="F78" s="4">
        <f>F79+F80</f>
        <v>14900</v>
      </c>
    </row>
    <row r="79" spans="1:6" ht="15">
      <c r="A79" s="22"/>
      <c r="B79" s="22"/>
      <c r="C79" s="6" t="s">
        <v>33</v>
      </c>
      <c r="D79" s="5">
        <v>642</v>
      </c>
      <c r="E79" s="5"/>
      <c r="F79" s="5">
        <f>D79+E79</f>
        <v>642</v>
      </c>
    </row>
    <row r="80" spans="1:6" ht="15.75">
      <c r="A80" s="17"/>
      <c r="B80" s="17"/>
      <c r="C80" s="6" t="s">
        <v>35</v>
      </c>
      <c r="D80" s="3">
        <v>14258</v>
      </c>
      <c r="E80" s="3"/>
      <c r="F80" s="3">
        <f>D80+E80</f>
        <v>14258</v>
      </c>
    </row>
    <row r="81" spans="1:6" ht="15.75">
      <c r="A81" s="22"/>
      <c r="B81" s="22"/>
      <c r="C81" s="20" t="s">
        <v>4</v>
      </c>
      <c r="D81" s="35">
        <f>D82+D84</f>
        <v>20381</v>
      </c>
      <c r="E81" s="35">
        <f>E82+E84</f>
        <v>0</v>
      </c>
      <c r="F81" s="35">
        <f>F82+F84</f>
        <v>20381</v>
      </c>
    </row>
    <row r="82" spans="1:6" ht="15">
      <c r="A82" s="22"/>
      <c r="B82" s="22"/>
      <c r="C82" s="6" t="s">
        <v>2</v>
      </c>
      <c r="D82" s="3">
        <f>D83</f>
        <v>16968</v>
      </c>
      <c r="E82" s="3">
        <f>E83</f>
        <v>0</v>
      </c>
      <c r="F82" s="3">
        <f>F83</f>
        <v>16968</v>
      </c>
    </row>
    <row r="83" spans="1:6" ht="15">
      <c r="A83" s="22"/>
      <c r="B83" s="22"/>
      <c r="C83" s="24" t="s">
        <v>32</v>
      </c>
      <c r="D83" s="3">
        <v>16968</v>
      </c>
      <c r="E83" s="3"/>
      <c r="F83" s="3">
        <f>D83+E83</f>
        <v>16968</v>
      </c>
    </row>
    <row r="84" spans="1:6" ht="15">
      <c r="A84" s="18"/>
      <c r="B84" s="18"/>
      <c r="C84" s="6" t="s">
        <v>19</v>
      </c>
      <c r="D84" s="3">
        <v>3413</v>
      </c>
      <c r="E84" s="40"/>
      <c r="F84" s="3">
        <f>D84+E84</f>
        <v>3413</v>
      </c>
    </row>
    <row r="85" spans="1:6" s="23" customFormat="1" ht="11.25">
      <c r="A85" s="18"/>
      <c r="B85" s="18"/>
      <c r="C85" s="34"/>
      <c r="D85" s="61"/>
      <c r="E85" s="61"/>
      <c r="F85" s="61"/>
    </row>
    <row r="86" spans="1:6" ht="15">
      <c r="A86" s="22"/>
      <c r="B86" s="22"/>
      <c r="C86" s="27" t="s">
        <v>65</v>
      </c>
      <c r="D86" s="35">
        <f>D78-D81</f>
        <v>-5481</v>
      </c>
      <c r="E86" s="35">
        <f>E78-E81</f>
        <v>0</v>
      </c>
      <c r="F86" s="35">
        <f>F78-F81</f>
        <v>-5481</v>
      </c>
    </row>
    <row r="87" spans="1:6" ht="15">
      <c r="A87" s="18"/>
      <c r="B87" s="18"/>
      <c r="C87" s="6" t="s">
        <v>18</v>
      </c>
      <c r="D87" s="3">
        <v>5481</v>
      </c>
      <c r="F87" s="3">
        <f>D87+E87</f>
        <v>5481</v>
      </c>
    </row>
    <row r="88" spans="1:4" s="23" customFormat="1" ht="11.25">
      <c r="A88" s="18"/>
      <c r="B88" s="18"/>
      <c r="D88" s="61"/>
    </row>
    <row r="89" spans="1:6" ht="16.5">
      <c r="A89" s="37" t="s">
        <v>6</v>
      </c>
      <c r="B89" s="37" t="s">
        <v>22</v>
      </c>
      <c r="C89" s="39" t="s">
        <v>7</v>
      </c>
      <c r="D89" s="4"/>
      <c r="E89" s="4"/>
      <c r="F89" s="4"/>
    </row>
    <row r="90" spans="1:6" ht="14.25">
      <c r="A90" s="41"/>
      <c r="B90" s="41" t="s">
        <v>41</v>
      </c>
      <c r="C90" s="42"/>
      <c r="D90" s="4"/>
      <c r="E90" s="4"/>
      <c r="F90" s="4"/>
    </row>
    <row r="91" spans="1:6" ht="15.75">
      <c r="A91" s="22"/>
      <c r="B91" s="22"/>
      <c r="C91" s="20" t="s">
        <v>16</v>
      </c>
      <c r="D91" s="4">
        <f>D92+D93</f>
        <v>50273</v>
      </c>
      <c r="E91" s="4">
        <f>E92+E93</f>
        <v>0</v>
      </c>
      <c r="F91" s="4">
        <f>F92+F93</f>
        <v>50273</v>
      </c>
    </row>
    <row r="92" spans="1:6" ht="15">
      <c r="A92" s="22"/>
      <c r="B92" s="22"/>
      <c r="C92" s="6" t="s">
        <v>33</v>
      </c>
      <c r="D92" s="3">
        <v>19562</v>
      </c>
      <c r="E92" s="3"/>
      <c r="F92" s="3">
        <f t="shared" si="8" ref="F92:F99">=D92+E92</f>
        <v>19562</v>
      </c>
    </row>
    <row r="93" spans="1:6" ht="15.75">
      <c r="A93" s="17"/>
      <c r="B93" s="17"/>
      <c r="C93" s="6" t="s">
        <v>35</v>
      </c>
      <c r="D93" s="3">
        <v>30711</v>
      </c>
      <c r="E93" s="3"/>
      <c r="F93" s="3">
        <f t="shared" si="8"/>
        <v>30711</v>
      </c>
    </row>
    <row r="94" spans="1:6" ht="15.75">
      <c r="A94" s="22"/>
      <c r="B94" s="22"/>
      <c r="C94" s="20" t="s">
        <v>4</v>
      </c>
      <c r="D94" s="35">
        <f>D95+D99</f>
        <v>156641</v>
      </c>
      <c r="E94" s="35">
        <f>E95+E99</f>
        <v>0</v>
      </c>
      <c r="F94" s="35">
        <f t="shared" si="8"/>
        <v>156641</v>
      </c>
    </row>
    <row r="95" spans="1:6" ht="15">
      <c r="A95" s="22"/>
      <c r="B95" s="22"/>
      <c r="C95" s="6" t="s">
        <v>2</v>
      </c>
      <c r="D95" s="3">
        <f>D96</f>
        <v>133916</v>
      </c>
      <c r="E95" s="3">
        <f>E96</f>
        <v>0</v>
      </c>
      <c r="F95" s="3">
        <f t="shared" si="8"/>
        <v>133916</v>
      </c>
    </row>
    <row r="96" spans="1:6" ht="15">
      <c r="A96" s="22"/>
      <c r="B96" s="22"/>
      <c r="C96" s="24" t="s">
        <v>31</v>
      </c>
      <c r="D96" s="3">
        <v>133916</v>
      </c>
      <c r="E96" s="3"/>
      <c r="F96" s="3">
        <f t="shared" si="8"/>
        <v>133916</v>
      </c>
    </row>
    <row r="97" spans="1:6" ht="15">
      <c r="A97" s="22"/>
      <c r="B97" s="22"/>
      <c r="C97" s="25" t="s">
        <v>43</v>
      </c>
      <c r="D97" s="3">
        <v>6459</v>
      </c>
      <c r="E97" s="3"/>
      <c r="F97" s="3">
        <f t="shared" si="8"/>
        <v>6459</v>
      </c>
    </row>
    <row r="98" spans="1:6" ht="15">
      <c r="A98" s="22"/>
      <c r="B98" s="22"/>
      <c r="C98" s="26" t="s">
        <v>42</v>
      </c>
      <c r="D98" s="3">
        <v>5211</v>
      </c>
      <c r="F98" s="3">
        <f t="shared" si="8"/>
        <v>5211</v>
      </c>
    </row>
    <row r="99" spans="1:6" ht="15">
      <c r="A99" s="18"/>
      <c r="B99" s="18"/>
      <c r="C99" s="6" t="s">
        <v>19</v>
      </c>
      <c r="D99" s="43">
        <v>22725</v>
      </c>
      <c r="E99" s="40"/>
      <c r="F99" s="3">
        <f t="shared" si="8"/>
        <v>22725</v>
      </c>
    </row>
    <row r="100" spans="1:6" s="23" customFormat="1" ht="11.25">
      <c r="A100" s="18"/>
      <c r="B100" s="18"/>
      <c r="D100" s="63"/>
      <c r="E100" s="63"/>
      <c r="F100" s="63"/>
    </row>
    <row r="101" spans="1:6" ht="15">
      <c r="A101" s="22"/>
      <c r="B101" s="22"/>
      <c r="C101" s="27" t="s">
        <v>65</v>
      </c>
      <c r="D101" s="35">
        <f>D91-D94</f>
        <v>-106368</v>
      </c>
      <c r="E101" s="35">
        <f>E91-E94</f>
        <v>0</v>
      </c>
      <c r="F101" s="35">
        <f>F91-F94</f>
        <v>-106368</v>
      </c>
    </row>
    <row r="102" spans="1:6" ht="15">
      <c r="A102" s="22"/>
      <c r="B102" s="22"/>
      <c r="C102" s="6" t="s">
        <v>18</v>
      </c>
      <c r="D102" s="3">
        <v>106368</v>
      </c>
      <c r="E102" s="3"/>
      <c r="F102" s="3">
        <f>D102+E102</f>
        <v>106368</v>
      </c>
    </row>
    <row r="103" spans="1:8" s="23" customFormat="1" ht="11.25">
      <c r="A103" s="18"/>
      <c r="B103" s="18"/>
      <c r="D103" s="63"/>
      <c r="E103" s="63"/>
      <c r="F103" s="63"/>
      <c r="G103" s="61"/>
      <c r="H103" s="61"/>
    </row>
    <row r="104" spans="1:8" ht="16.5">
      <c r="A104" s="37" t="s">
        <v>8</v>
      </c>
      <c r="B104" s="37" t="s">
        <v>22</v>
      </c>
      <c r="C104" s="39" t="s">
        <v>9</v>
      </c>
      <c r="D104" s="3"/>
      <c r="E104" s="3"/>
      <c r="F104" s="3"/>
      <c r="G104" s="5"/>
      <c r="H104" s="3"/>
    </row>
    <row r="105" spans="1:8" ht="15">
      <c r="A105" s="41"/>
      <c r="B105" s="41" t="s">
        <v>41</v>
      </c>
      <c r="C105" s="42"/>
      <c r="D105" s="3"/>
      <c r="E105" s="3"/>
      <c r="F105" s="3"/>
      <c r="G105" s="5"/>
      <c r="H105" s="3"/>
    </row>
    <row r="106" spans="1:8" ht="15.75">
      <c r="A106" s="22"/>
      <c r="B106" s="22"/>
      <c r="C106" s="20" t="s">
        <v>16</v>
      </c>
      <c r="D106" s="35">
        <f>D107+D108</f>
        <v>7807</v>
      </c>
      <c r="E106" s="35">
        <f>E107+E108</f>
        <v>0</v>
      </c>
      <c r="F106" s="35">
        <f>F107+F108</f>
        <v>7807</v>
      </c>
      <c r="G106" s="5"/>
      <c r="H106" s="3"/>
    </row>
    <row r="107" spans="1:8" ht="15">
      <c r="A107" s="22"/>
      <c r="B107" s="22"/>
      <c r="C107" s="6" t="s">
        <v>33</v>
      </c>
      <c r="D107" s="5">
        <v>5096</v>
      </c>
      <c r="E107" s="5"/>
      <c r="F107" s="3">
        <f t="shared" si="9" ref="F107:F112">=D107+E107</f>
        <v>5096</v>
      </c>
      <c r="G107" s="5"/>
      <c r="H107" s="3"/>
    </row>
    <row r="108" spans="1:8" ht="15.75">
      <c r="A108" s="17"/>
      <c r="B108" s="17"/>
      <c r="C108" s="6" t="s">
        <v>35</v>
      </c>
      <c r="D108" s="44">
        <v>2711</v>
      </c>
      <c r="E108" s="45"/>
      <c r="F108" s="3">
        <f t="shared" si="9"/>
        <v>2711</v>
      </c>
      <c r="G108" s="5"/>
      <c r="H108" s="3"/>
    </row>
    <row r="109" spans="1:8" ht="15.75">
      <c r="A109" s="22"/>
      <c r="B109" s="22"/>
      <c r="C109" s="20" t="s">
        <v>4</v>
      </c>
      <c r="D109" s="35">
        <f>D110+D112</f>
        <v>28865</v>
      </c>
      <c r="E109" s="35">
        <f>E110+E112</f>
        <v>0</v>
      </c>
      <c r="F109" s="35">
        <f>F110+F112</f>
        <v>28865</v>
      </c>
      <c r="G109" s="5"/>
      <c r="H109" s="3"/>
    </row>
    <row r="110" spans="1:8" ht="15">
      <c r="A110" s="22"/>
      <c r="B110" s="22"/>
      <c r="C110" s="6" t="s">
        <v>2</v>
      </c>
      <c r="D110" s="3">
        <f>D111</f>
        <v>12553</v>
      </c>
      <c r="E110" s="3"/>
      <c r="F110" s="3">
        <f t="shared" si="9"/>
        <v>12553</v>
      </c>
      <c r="G110" s="5"/>
      <c r="H110" s="3"/>
    </row>
    <row r="111" spans="1:8" ht="15">
      <c r="A111" s="22"/>
      <c r="B111" s="22"/>
      <c r="C111" s="24" t="s">
        <v>32</v>
      </c>
      <c r="D111" s="3">
        <v>12553</v>
      </c>
      <c r="E111" s="3"/>
      <c r="F111" s="3">
        <f t="shared" si="9"/>
        <v>12553</v>
      </c>
      <c r="G111" s="5"/>
      <c r="H111" s="3"/>
    </row>
    <row r="112" spans="1:8" ht="15">
      <c r="A112" s="18"/>
      <c r="B112" s="18"/>
      <c r="C112" s="6" t="s">
        <v>19</v>
      </c>
      <c r="D112" s="3">
        <v>16312</v>
      </c>
      <c r="E112" s="3"/>
      <c r="F112" s="3">
        <f t="shared" si="9"/>
        <v>16312</v>
      </c>
      <c r="G112" s="5"/>
      <c r="H112" s="3"/>
    </row>
    <row r="113" spans="1:8" s="23" customFormat="1" ht="11.25">
      <c r="A113" s="18"/>
      <c r="B113" s="18"/>
      <c r="D113" s="61"/>
      <c r="G113" s="61"/>
      <c r="H113" s="61"/>
    </row>
    <row r="114" spans="1:8" ht="15">
      <c r="A114" s="22"/>
      <c r="B114" s="22"/>
      <c r="C114" s="27" t="s">
        <v>65</v>
      </c>
      <c r="D114" s="35">
        <f>D106-D109</f>
        <v>-21058</v>
      </c>
      <c r="E114" s="35">
        <f>E106-E109</f>
        <v>0</v>
      </c>
      <c r="F114" s="35">
        <f>F106-F109</f>
        <v>-21058</v>
      </c>
      <c r="H114" s="3"/>
    </row>
    <row r="115" spans="1:8" ht="15">
      <c r="A115" s="22"/>
      <c r="B115" s="22"/>
      <c r="C115" s="6" t="s">
        <v>18</v>
      </c>
      <c r="D115" s="5">
        <v>21058</v>
      </c>
      <c r="E115" s="5"/>
      <c r="F115" s="3">
        <f>D115+E115</f>
        <v>21058</v>
      </c>
      <c r="H115" s="3"/>
    </row>
    <row r="116" spans="1:6" s="23" customFormat="1" ht="11.25">
      <c r="A116" s="18"/>
      <c r="B116" s="18"/>
      <c r="D116" s="61"/>
      <c r="E116" s="61"/>
      <c r="F116" s="61"/>
    </row>
    <row r="117" spans="1:6" ht="16.5">
      <c r="A117" s="37" t="s">
        <v>10</v>
      </c>
      <c r="B117" s="37" t="s">
        <v>23</v>
      </c>
      <c r="C117" s="39" t="s">
        <v>37</v>
      </c>
      <c r="D117" s="4"/>
      <c r="E117" s="4"/>
      <c r="F117" s="4"/>
    </row>
    <row r="118" spans="1:6" s="23" customFormat="1" ht="11.25">
      <c r="A118" s="18"/>
      <c r="B118" s="18"/>
      <c r="D118" s="61"/>
      <c r="E118" s="61"/>
      <c r="F118" s="61"/>
    </row>
    <row r="119" spans="1:6" ht="15.75">
      <c r="A119" s="22"/>
      <c r="B119" s="22"/>
      <c r="C119" s="20" t="s">
        <v>16</v>
      </c>
      <c r="D119" s="35">
        <f>D120+D121</f>
        <v>21665</v>
      </c>
      <c r="E119" s="35">
        <f>E120+E121</f>
        <v>0</v>
      </c>
      <c r="F119" s="35">
        <f>F120+F121</f>
        <v>21665</v>
      </c>
    </row>
    <row r="120" spans="1:6" ht="15">
      <c r="A120" s="22"/>
      <c r="B120" s="22"/>
      <c r="C120" s="6" t="s">
        <v>33</v>
      </c>
      <c r="D120" s="5">
        <v>20283</v>
      </c>
      <c r="E120" s="5"/>
      <c r="F120" s="3">
        <f>D120+E120</f>
        <v>20283</v>
      </c>
    </row>
    <row r="121" spans="1:6" ht="15.75">
      <c r="A121" s="17"/>
      <c r="B121" s="17"/>
      <c r="C121" s="6" t="s">
        <v>35</v>
      </c>
      <c r="D121" s="5">
        <v>1382</v>
      </c>
      <c r="F121" s="3">
        <f>D121+E121</f>
        <v>1382</v>
      </c>
    </row>
    <row r="122" spans="1:6" ht="15.75">
      <c r="A122" s="22"/>
      <c r="B122" s="22"/>
      <c r="C122" s="20" t="s">
        <v>4</v>
      </c>
      <c r="D122" s="35">
        <f>D123+D125</f>
        <v>31022</v>
      </c>
      <c r="E122" s="35">
        <f>E123+E125</f>
        <v>0</v>
      </c>
      <c r="F122" s="35">
        <f>F123+F125</f>
        <v>31022</v>
      </c>
    </row>
    <row r="123" spans="1:6" ht="15">
      <c r="A123" s="22"/>
      <c r="B123" s="22"/>
      <c r="C123" s="6" t="s">
        <v>2</v>
      </c>
      <c r="D123" s="3">
        <f>D124</f>
        <v>24287</v>
      </c>
      <c r="E123" s="3"/>
      <c r="F123" s="3">
        <f>D123+E123</f>
        <v>24287</v>
      </c>
    </row>
    <row r="124" spans="1:6" ht="15">
      <c r="A124" s="22"/>
      <c r="B124" s="22"/>
      <c r="C124" s="24" t="s">
        <v>32</v>
      </c>
      <c r="D124" s="3">
        <v>24287</v>
      </c>
      <c r="F124" s="3">
        <f>D124+E124</f>
        <v>24287</v>
      </c>
    </row>
    <row r="125" spans="1:6" ht="15">
      <c r="A125" s="18"/>
      <c r="B125" s="18"/>
      <c r="C125" s="6" t="s">
        <v>19</v>
      </c>
      <c r="D125" s="3">
        <v>6735</v>
      </c>
      <c r="F125" s="3">
        <f>D125+E125</f>
        <v>6735</v>
      </c>
    </row>
    <row r="126" spans="1:4" s="23" customFormat="1" ht="11.25">
      <c r="A126" s="18"/>
      <c r="B126" s="18"/>
      <c r="D126" s="61"/>
    </row>
    <row r="127" spans="1:6" ht="15">
      <c r="A127" s="22"/>
      <c r="B127" s="22"/>
      <c r="C127" s="27" t="s">
        <v>65</v>
      </c>
      <c r="D127" s="35">
        <f>D119-D122</f>
        <v>-9357</v>
      </c>
      <c r="E127" s="35">
        <f>E119-E122</f>
        <v>0</v>
      </c>
      <c r="F127" s="35">
        <f>F119-F122</f>
        <v>-9357</v>
      </c>
    </row>
    <row r="128" spans="1:6" ht="15">
      <c r="A128" s="22"/>
      <c r="B128" s="22"/>
      <c r="C128" s="6" t="s">
        <v>18</v>
      </c>
      <c r="D128" s="5">
        <v>9357</v>
      </c>
      <c r="E128" s="5"/>
      <c r="F128" s="3">
        <f>D128+E128</f>
        <v>9357</v>
      </c>
    </row>
    <row r="129" spans="1:6" s="23" customFormat="1" ht="11.25">
      <c r="A129" s="18"/>
      <c r="B129" s="18"/>
      <c r="D129" s="61"/>
      <c r="E129" s="61"/>
      <c r="F129" s="61"/>
    </row>
    <row r="130" spans="1:4" ht="16.5">
      <c r="A130" s="37" t="s">
        <v>29</v>
      </c>
      <c r="B130" s="37" t="s">
        <v>23</v>
      </c>
      <c r="C130" s="39" t="s">
        <v>30</v>
      </c>
      <c r="D130" s="3"/>
    </row>
    <row r="131" spans="1:4" s="23" customFormat="1" ht="11.25">
      <c r="A131" s="18"/>
      <c r="B131" s="18"/>
      <c r="D131" s="61"/>
    </row>
    <row r="132" spans="1:6" ht="15.75">
      <c r="A132" s="22"/>
      <c r="B132" s="22"/>
      <c r="C132" s="20" t="s">
        <v>16</v>
      </c>
      <c r="D132" s="4">
        <f>D133</f>
        <v>4269</v>
      </c>
      <c r="E132" s="4">
        <f>E133</f>
        <v>0</v>
      </c>
      <c r="F132" s="4">
        <f>F133</f>
        <v>4269</v>
      </c>
    </row>
    <row r="133" spans="1:6" ht="15.75">
      <c r="A133" s="17"/>
      <c r="B133" s="17"/>
      <c r="C133" s="6" t="s">
        <v>33</v>
      </c>
      <c r="D133" s="3">
        <v>4269</v>
      </c>
      <c r="E133" s="3"/>
      <c r="F133" s="3">
        <f>D133+E133</f>
        <v>4269</v>
      </c>
    </row>
    <row r="134" spans="1:6" ht="15.75">
      <c r="A134" s="22"/>
      <c r="B134" s="22"/>
      <c r="C134" s="20" t="s">
        <v>4</v>
      </c>
      <c r="D134" s="4">
        <f>D135+D139</f>
        <v>4830</v>
      </c>
      <c r="E134" s="4">
        <f>E135+E139</f>
        <v>0</v>
      </c>
      <c r="F134" s="4">
        <f>F135+F139</f>
        <v>4830</v>
      </c>
    </row>
    <row r="135" spans="1:6" ht="15">
      <c r="A135" s="22"/>
      <c r="B135" s="22"/>
      <c r="C135" s="6" t="s">
        <v>2</v>
      </c>
      <c r="D135" s="3">
        <f>D136</f>
        <v>3473</v>
      </c>
      <c r="E135" s="3">
        <f>E136</f>
        <v>0</v>
      </c>
      <c r="F135" s="3">
        <f>F136</f>
        <v>3473</v>
      </c>
    </row>
    <row r="136" spans="1:6" ht="15">
      <c r="A136" s="22"/>
      <c r="B136" s="22"/>
      <c r="C136" s="24" t="s">
        <v>31</v>
      </c>
      <c r="D136" s="3">
        <v>3473</v>
      </c>
      <c r="E136" s="3"/>
      <c r="F136" s="3">
        <f>D136+E136</f>
        <v>3473</v>
      </c>
    </row>
    <row r="137" spans="1:6" ht="15">
      <c r="A137" s="22"/>
      <c r="B137" s="22"/>
      <c r="C137" s="25" t="s">
        <v>43</v>
      </c>
      <c r="D137" s="5">
        <v>628</v>
      </c>
      <c r="E137" s="5"/>
      <c r="F137" s="5">
        <f>D137+E137</f>
        <v>628</v>
      </c>
    </row>
    <row r="138" spans="1:6" ht="15">
      <c r="A138" s="22"/>
      <c r="B138" s="22"/>
      <c r="C138" s="26" t="s">
        <v>42</v>
      </c>
      <c r="D138" s="5">
        <v>508</v>
      </c>
      <c r="E138" s="5"/>
      <c r="F138" s="5">
        <f>D138+E138</f>
        <v>508</v>
      </c>
    </row>
    <row r="139" spans="1:6" ht="15">
      <c r="A139" s="18"/>
      <c r="B139" s="18"/>
      <c r="C139" s="6" t="s">
        <v>19</v>
      </c>
      <c r="D139" s="5">
        <v>1357</v>
      </c>
      <c r="F139" s="5">
        <f>D139+E139</f>
        <v>1357</v>
      </c>
    </row>
    <row r="140" spans="1:6" s="23" customFormat="1" ht="11.25">
      <c r="A140" s="18"/>
      <c r="B140" s="18"/>
      <c r="D140" s="63"/>
      <c r="E140" s="63"/>
      <c r="F140" s="63"/>
    </row>
    <row r="141" spans="1:6" ht="15">
      <c r="A141" s="22"/>
      <c r="B141" s="22"/>
      <c r="C141" s="27" t="s">
        <v>65</v>
      </c>
      <c r="D141" s="35">
        <f>D132-D134</f>
        <v>-561</v>
      </c>
      <c r="E141" s="35">
        <f>E132-E134</f>
        <v>0</v>
      </c>
      <c r="F141" s="35">
        <f>F132-F134</f>
        <v>-561</v>
      </c>
    </row>
    <row r="142" spans="1:6" ht="15">
      <c r="A142" s="22"/>
      <c r="B142" s="22"/>
      <c r="C142" s="6" t="s">
        <v>18</v>
      </c>
      <c r="D142" s="3">
        <v>561</v>
      </c>
      <c r="E142" s="3"/>
      <c r="F142" s="3">
        <f>D142+E142</f>
        <v>561</v>
      </c>
    </row>
    <row r="143" spans="1:4" s="23" customFormat="1" ht="11.25">
      <c r="A143" s="18"/>
      <c r="B143" s="18"/>
      <c r="D143" s="61"/>
    </row>
    <row r="144" spans="1:4" s="23" customFormat="1" ht="11.25">
      <c r="A144" s="18"/>
      <c r="B144" s="18"/>
      <c r="D144" s="61"/>
    </row>
    <row r="145" spans="1:4" s="23" customFormat="1" ht="11.25">
      <c r="A145" s="18"/>
      <c r="B145" s="18"/>
      <c r="D145" s="61"/>
    </row>
    <row r="146" spans="1:4" ht="16.5">
      <c r="A146" s="37" t="s">
        <v>38</v>
      </c>
      <c r="B146" s="31" t="s">
        <v>39</v>
      </c>
      <c r="C146" s="39" t="s">
        <v>40</v>
      </c>
      <c r="D146" s="3"/>
    </row>
    <row r="147" spans="1:6" s="23" customFormat="1" ht="11.25">
      <c r="A147" s="18"/>
      <c r="B147" s="18"/>
      <c r="D147" s="63"/>
      <c r="E147" s="63"/>
      <c r="F147" s="63"/>
    </row>
    <row r="148" spans="1:6" ht="15.75">
      <c r="A148" s="17"/>
      <c r="B148" s="17"/>
      <c r="C148" s="20" t="s">
        <v>16</v>
      </c>
      <c r="D148" s="4">
        <f>D149+D150</f>
        <v>1423</v>
      </c>
      <c r="E148" s="4">
        <f>E149+E150</f>
        <v>0</v>
      </c>
      <c r="F148" s="4">
        <f>F149+F150</f>
        <v>1423</v>
      </c>
    </row>
    <row r="149" spans="1:6" ht="15">
      <c r="A149" s="22"/>
      <c r="B149" s="22"/>
      <c r="C149" s="6" t="s">
        <v>33</v>
      </c>
      <c r="D149" s="3">
        <v>700</v>
      </c>
      <c r="E149" s="3"/>
      <c r="F149" s="3">
        <f>D149+E149</f>
        <v>700</v>
      </c>
    </row>
    <row r="150" spans="1:6" ht="15.75">
      <c r="A150" s="17"/>
      <c r="B150" s="17"/>
      <c r="C150" s="6" t="s">
        <v>34</v>
      </c>
      <c r="D150" s="3">
        <v>723</v>
      </c>
      <c r="E150" s="3"/>
      <c r="F150" s="3">
        <f>D150+E150</f>
        <v>723</v>
      </c>
    </row>
    <row r="151" spans="1:6" ht="15.75">
      <c r="A151" s="22"/>
      <c r="B151" s="22"/>
      <c r="C151" s="20" t="s">
        <v>4</v>
      </c>
      <c r="D151" s="4">
        <f t="shared" si="10" ref="D151:F152">=D152</f>
        <v>1424</v>
      </c>
      <c r="E151" s="4">
        <f t="shared" si="10"/>
        <v>0</v>
      </c>
      <c r="F151" s="4">
        <f t="shared" si="10"/>
        <v>1424</v>
      </c>
    </row>
    <row r="152" spans="1:6" ht="15">
      <c r="A152" s="22"/>
      <c r="B152" s="22"/>
      <c r="C152" s="6" t="s">
        <v>2</v>
      </c>
      <c r="D152" s="3">
        <f t="shared" si="10"/>
        <v>1424</v>
      </c>
      <c r="E152" s="3">
        <f t="shared" si="10"/>
        <v>0</v>
      </c>
      <c r="F152" s="3">
        <f t="shared" si="10"/>
        <v>1424</v>
      </c>
    </row>
    <row r="153" spans="1:6" ht="15">
      <c r="A153" s="22"/>
      <c r="B153" s="22"/>
      <c r="C153" s="24" t="s">
        <v>31</v>
      </c>
      <c r="D153" s="3">
        <v>1424</v>
      </c>
      <c r="E153" s="3"/>
      <c r="F153" s="3">
        <f>D153+E153</f>
        <v>1424</v>
      </c>
    </row>
    <row r="154" spans="1:6" ht="15">
      <c r="A154" s="22"/>
      <c r="B154" s="22"/>
      <c r="C154" s="25" t="s">
        <v>43</v>
      </c>
      <c r="D154" s="5">
        <v>711</v>
      </c>
      <c r="F154" s="5">
        <f>D154+E154</f>
        <v>711</v>
      </c>
    </row>
    <row r="155" spans="1:6" ht="15">
      <c r="A155" s="18"/>
      <c r="B155" s="18"/>
      <c r="C155" s="26" t="s">
        <v>42</v>
      </c>
      <c r="D155" s="3">
        <v>711</v>
      </c>
      <c r="E155" s="35"/>
      <c r="F155" s="5">
        <f>D155+E155</f>
        <v>711</v>
      </c>
    </row>
    <row r="156" spans="1:6" s="23" customFormat="1" ht="11.25">
      <c r="A156" s="18"/>
      <c r="B156" s="18"/>
      <c r="C156" s="46"/>
      <c r="D156" s="61"/>
      <c r="E156" s="61"/>
      <c r="F156" s="61"/>
    </row>
    <row r="157" spans="1:6" ht="15">
      <c r="A157" s="22"/>
      <c r="B157" s="22"/>
      <c r="C157" s="27" t="s">
        <v>65</v>
      </c>
      <c r="D157" s="35">
        <f>D148-D151</f>
        <v>-1</v>
      </c>
      <c r="E157" s="35">
        <f>E148-E151</f>
        <v>0</v>
      </c>
      <c r="F157" s="35">
        <f>F148-F151</f>
        <v>-1</v>
      </c>
    </row>
    <row r="158" spans="1:6" ht="15">
      <c r="A158" s="22"/>
      <c r="B158" s="22"/>
      <c r="C158" s="6" t="s">
        <v>18</v>
      </c>
      <c r="D158" s="3">
        <v>1</v>
      </c>
      <c r="E158" s="3"/>
      <c r="F158" s="3">
        <f>D158+E158</f>
        <v>1</v>
      </c>
    </row>
    <row r="159" spans="1:4" s="23" customFormat="1" ht="11.25">
      <c r="A159" s="18"/>
      <c r="B159" s="18"/>
      <c r="D159" s="61"/>
    </row>
    <row r="160" spans="1:4" s="23" customFormat="1" ht="11.25">
      <c r="A160" s="18"/>
      <c r="B160" s="18"/>
      <c r="D160" s="61"/>
    </row>
    <row r="161" spans="1:6" ht="18.75">
      <c r="A161" s="18"/>
      <c r="B161" s="18"/>
      <c r="C161" s="47" t="s">
        <v>13</v>
      </c>
      <c r="D161" s="4"/>
      <c r="E161" s="4"/>
      <c r="F161" s="4"/>
    </row>
    <row r="162" spans="1:6" s="23" customFormat="1" ht="11.25">
      <c r="A162" s="18"/>
      <c r="B162" s="18"/>
      <c r="D162" s="61"/>
      <c r="F162" s="61"/>
    </row>
    <row r="163" spans="1:6" ht="15.75">
      <c r="A163" s="22"/>
      <c r="B163" s="22"/>
      <c r="C163" s="20" t="s">
        <v>16</v>
      </c>
      <c r="D163" s="4">
        <f>D177+D191+D202</f>
        <v>1500</v>
      </c>
      <c r="E163" s="4">
        <f>E177+E191+E202</f>
        <v>3950</v>
      </c>
      <c r="F163" s="4">
        <f>F177+F191+F202</f>
        <v>5450</v>
      </c>
    </row>
    <row r="164" spans="1:6" ht="15">
      <c r="A164" s="22"/>
      <c r="B164" s="22"/>
      <c r="C164" s="6" t="s">
        <v>33</v>
      </c>
      <c r="D164" s="3">
        <f t="shared" si="11" ref="D164:F165">=D178</f>
        <v>1500</v>
      </c>
      <c r="E164" s="3">
        <f t="shared" si="11"/>
        <v>0</v>
      </c>
      <c r="F164" s="3">
        <f t="shared" si="11"/>
        <v>1500</v>
      </c>
    </row>
    <row r="165" spans="1:6" ht="15">
      <c r="A165" s="22"/>
      <c r="B165" s="22"/>
      <c r="C165" s="6" t="s">
        <v>34</v>
      </c>
      <c r="D165" s="3">
        <f t="shared" si="11"/>
        <v>0</v>
      </c>
      <c r="E165" s="3">
        <f t="shared" si="11"/>
        <v>3950</v>
      </c>
      <c r="F165" s="3">
        <f t="shared" si="11"/>
        <v>3950</v>
      </c>
    </row>
    <row r="166" spans="1:6" ht="15.75">
      <c r="A166" s="22"/>
      <c r="B166" s="22"/>
      <c r="C166" s="20" t="s">
        <v>4</v>
      </c>
      <c r="D166" s="4">
        <f t="shared" si="12" ref="D166:F168">=D180+D192+D203</f>
        <v>12718</v>
      </c>
      <c r="E166" s="4">
        <f t="shared" si="12"/>
        <v>3950</v>
      </c>
      <c r="F166" s="4">
        <f t="shared" si="12"/>
        <v>16668</v>
      </c>
    </row>
    <row r="167" spans="1:6" ht="15">
      <c r="A167" s="22"/>
      <c r="B167" s="22"/>
      <c r="C167" s="6" t="s">
        <v>2</v>
      </c>
      <c r="D167" s="5">
        <f t="shared" si="12"/>
        <v>9618</v>
      </c>
      <c r="E167" s="5">
        <f t="shared" si="12"/>
        <v>0</v>
      </c>
      <c r="F167" s="5">
        <f t="shared" si="12"/>
        <v>9618</v>
      </c>
    </row>
    <row r="168" spans="1:6" ht="15">
      <c r="A168" s="22"/>
      <c r="B168" s="22"/>
      <c r="C168" s="24" t="s">
        <v>32</v>
      </c>
      <c r="D168" s="3">
        <f t="shared" si="12"/>
        <v>9618</v>
      </c>
      <c r="E168" s="3">
        <f t="shared" si="12"/>
        <v>0</v>
      </c>
      <c r="F168" s="3">
        <f t="shared" si="12"/>
        <v>9618</v>
      </c>
    </row>
    <row r="169" spans="1:6" ht="15">
      <c r="A169" s="18"/>
      <c r="B169" s="18"/>
      <c r="C169" s="6" t="s">
        <v>19</v>
      </c>
      <c r="D169" s="3">
        <f>D183</f>
        <v>3100</v>
      </c>
      <c r="E169" s="3">
        <f>E183</f>
        <v>3950</v>
      </c>
      <c r="F169" s="3">
        <f>F183</f>
        <v>7050</v>
      </c>
    </row>
    <row r="170" spans="1:6" s="23" customFormat="1" ht="11.25">
      <c r="A170" s="18"/>
      <c r="B170" s="18"/>
      <c r="D170" s="61"/>
      <c r="E170" s="61"/>
      <c r="F170" s="61"/>
    </row>
    <row r="171" spans="1:6" ht="15">
      <c r="A171" s="22"/>
      <c r="B171" s="22"/>
      <c r="C171" s="27" t="s">
        <v>65</v>
      </c>
      <c r="D171" s="35">
        <f t="shared" si="13" ref="D171:F172">=D185+D196+D207</f>
        <v>-11218</v>
      </c>
      <c r="E171" s="35">
        <f t="shared" si="13"/>
        <v>0</v>
      </c>
      <c r="F171" s="35">
        <f t="shared" si="13"/>
        <v>-11218</v>
      </c>
    </row>
    <row r="172" spans="1:6" ht="15">
      <c r="A172" s="22"/>
      <c r="B172" s="22"/>
      <c r="C172" s="6" t="s">
        <v>18</v>
      </c>
      <c r="D172" s="3">
        <f t="shared" si="13"/>
        <v>11218</v>
      </c>
      <c r="E172" s="3">
        <f t="shared" si="13"/>
        <v>0</v>
      </c>
      <c r="F172" s="3">
        <f t="shared" si="13"/>
        <v>11218</v>
      </c>
    </row>
    <row r="173" spans="1:6" s="23" customFormat="1" ht="11.25">
      <c r="A173" s="18"/>
      <c r="B173" s="18"/>
      <c r="D173" s="61"/>
      <c r="E173" s="61"/>
      <c r="F173" s="61"/>
    </row>
    <row r="174" spans="1:6" s="23" customFormat="1" ht="11.25">
      <c r="A174" s="18"/>
      <c r="B174" s="18"/>
      <c r="D174" s="61"/>
      <c r="E174" s="61"/>
      <c r="F174" s="61"/>
    </row>
    <row r="175" spans="1:4" ht="16.5">
      <c r="A175" s="37" t="s">
        <v>11</v>
      </c>
      <c r="B175" s="37" t="s">
        <v>20</v>
      </c>
      <c r="C175" s="39" t="s">
        <v>51</v>
      </c>
      <c r="D175" s="3"/>
    </row>
    <row r="176" spans="1:4" s="23" customFormat="1" ht="11.25">
      <c r="A176" s="18"/>
      <c r="B176" s="18"/>
      <c r="D176" s="61"/>
    </row>
    <row r="177" spans="1:6" ht="15.75">
      <c r="A177" s="22"/>
      <c r="B177" s="22"/>
      <c r="C177" s="20" t="s">
        <v>16</v>
      </c>
      <c r="D177" s="4">
        <f>D178+D179</f>
        <v>1500</v>
      </c>
      <c r="E177" s="4">
        <f>E178+E179</f>
        <v>3950</v>
      </c>
      <c r="F177" s="4">
        <f>F178+F179</f>
        <v>5450</v>
      </c>
    </row>
    <row r="178" spans="1:6" ht="15">
      <c r="A178" s="22"/>
      <c r="B178" s="22"/>
      <c r="C178" s="6" t="s">
        <v>33</v>
      </c>
      <c r="D178" s="3">
        <v>1500</v>
      </c>
      <c r="E178" s="3">
        <v>0</v>
      </c>
      <c r="F178" s="3">
        <f>D178+E178</f>
        <v>1500</v>
      </c>
    </row>
    <row r="179" spans="1:6" ht="15">
      <c r="A179" s="22"/>
      <c r="B179" s="22"/>
      <c r="C179" s="6" t="s">
        <v>34</v>
      </c>
      <c r="D179" s="3">
        <v>0</v>
      </c>
      <c r="E179" s="3">
        <v>3950</v>
      </c>
      <c r="F179" s="3">
        <f>D179+E179</f>
        <v>3950</v>
      </c>
    </row>
    <row r="180" spans="1:6" ht="15.75">
      <c r="A180" s="18"/>
      <c r="B180" s="18"/>
      <c r="C180" s="20" t="s">
        <v>4</v>
      </c>
      <c r="D180" s="4">
        <f>D181+D183</f>
        <v>12672</v>
      </c>
      <c r="E180" s="4">
        <f>E181+E183</f>
        <v>3950</v>
      </c>
      <c r="F180" s="4">
        <f>D180+E180</f>
        <v>16622</v>
      </c>
    </row>
    <row r="181" spans="1:6" ht="15">
      <c r="A181" s="18"/>
      <c r="B181" s="18"/>
      <c r="C181" s="6" t="s">
        <v>2</v>
      </c>
      <c r="D181" s="5">
        <f>D182</f>
        <v>9572</v>
      </c>
      <c r="E181" s="5">
        <f>E182</f>
        <v>0</v>
      </c>
      <c r="F181" s="5">
        <f>F182</f>
        <v>9572</v>
      </c>
    </row>
    <row r="182" spans="1:6" ht="15.75">
      <c r="A182" s="37"/>
      <c r="B182" s="37"/>
      <c r="C182" s="24" t="s">
        <v>32</v>
      </c>
      <c r="D182" s="3">
        <v>9572</v>
      </c>
      <c r="E182" s="3">
        <v>0</v>
      </c>
      <c r="F182" s="3">
        <f>D182+E182</f>
        <v>9572</v>
      </c>
    </row>
    <row r="183" spans="1:6" ht="15">
      <c r="A183" s="18"/>
      <c r="B183" s="48"/>
      <c r="C183" s="6" t="s">
        <v>19</v>
      </c>
      <c r="D183" s="3">
        <v>3100</v>
      </c>
      <c r="E183" s="3">
        <v>3950</v>
      </c>
      <c r="F183" s="3">
        <f>D183+E183</f>
        <v>7050</v>
      </c>
    </row>
    <row r="184" spans="1:6" s="23" customFormat="1" ht="11.25">
      <c r="A184" s="18"/>
      <c r="B184" s="18"/>
      <c r="D184" s="61"/>
      <c r="E184" s="61"/>
      <c r="F184" s="61"/>
    </row>
    <row r="185" spans="1:6" ht="15">
      <c r="A185" s="22"/>
      <c r="B185" s="22"/>
      <c r="C185" s="27" t="s">
        <v>65</v>
      </c>
      <c r="D185" s="35">
        <f>D177-D180</f>
        <v>-11172</v>
      </c>
      <c r="E185" s="35">
        <f>E177-E180</f>
        <v>0</v>
      </c>
      <c r="F185" s="35">
        <f>F177-F180</f>
        <v>-11172</v>
      </c>
    </row>
    <row r="186" spans="1:6" ht="15">
      <c r="A186" s="22"/>
      <c r="B186" s="22"/>
      <c r="C186" s="6" t="s">
        <v>18</v>
      </c>
      <c r="D186" s="3">
        <v>11172</v>
      </c>
      <c r="E186" s="8">
        <v>0</v>
      </c>
      <c r="F186" s="3">
        <f>D186+E186</f>
        <v>11172</v>
      </c>
    </row>
    <row r="187" spans="1:6" s="23" customFormat="1" ht="11.25">
      <c r="A187" s="18"/>
      <c r="B187" s="18"/>
      <c r="D187" s="61"/>
      <c r="F187" s="61"/>
    </row>
    <row r="188" spans="1:6" s="23" customFormat="1" ht="11.25">
      <c r="A188" s="18"/>
      <c r="B188" s="18"/>
      <c r="D188" s="61"/>
      <c r="F188" s="61"/>
    </row>
    <row r="189" spans="1:6" ht="15.75">
      <c r="A189" s="31" t="s">
        <v>48</v>
      </c>
      <c r="B189" s="31" t="s">
        <v>50</v>
      </c>
      <c r="C189" s="20" t="s">
        <v>49</v>
      </c>
      <c r="D189" s="3"/>
      <c r="F189" s="3"/>
    </row>
    <row r="190" spans="1:6" s="23" customFormat="1" ht="11.25">
      <c r="A190" s="18"/>
      <c r="B190" s="18"/>
      <c r="C190" s="33"/>
      <c r="D190" s="61"/>
      <c r="F190" s="61"/>
    </row>
    <row r="191" spans="1:6" ht="15.75">
      <c r="A191" s="18"/>
      <c r="B191" s="18"/>
      <c r="C191" s="20" t="s">
        <v>16</v>
      </c>
      <c r="D191" s="4">
        <v>0</v>
      </c>
      <c r="E191" s="27"/>
      <c r="F191" s="4">
        <f>D191+E191</f>
        <v>0</v>
      </c>
    </row>
    <row r="192" spans="1:6" ht="15.75">
      <c r="A192" s="22"/>
      <c r="B192" s="22"/>
      <c r="C192" s="20" t="s">
        <v>4</v>
      </c>
      <c r="D192" s="4">
        <f>D193</f>
        <v>1</v>
      </c>
      <c r="E192" s="4">
        <f>E193</f>
        <v>0</v>
      </c>
      <c r="F192" s="4">
        <f>F193</f>
        <v>1</v>
      </c>
    </row>
    <row r="193" spans="1:6" ht="15">
      <c r="A193" s="22"/>
      <c r="B193" s="22"/>
      <c r="C193" s="6" t="s">
        <v>2</v>
      </c>
      <c r="D193" s="3">
        <f>D194</f>
        <v>1</v>
      </c>
      <c r="E193" s="3">
        <f>E194</f>
        <v>0</v>
      </c>
      <c r="F193" s="3">
        <f>D193+E193</f>
        <v>1</v>
      </c>
    </row>
    <row r="194" spans="1:6" ht="15">
      <c r="A194" s="18"/>
      <c r="B194" s="18"/>
      <c r="C194" s="24" t="s">
        <v>32</v>
      </c>
      <c r="D194" s="3">
        <v>1</v>
      </c>
      <c r="E194" s="3"/>
      <c r="F194" s="3">
        <f>D194+E194</f>
        <v>1</v>
      </c>
    </row>
    <row r="195" spans="1:6" s="23" customFormat="1" ht="11.25">
      <c r="A195" s="18"/>
      <c r="B195" s="18"/>
      <c r="D195" s="61"/>
      <c r="E195" s="61"/>
      <c r="F195" s="61"/>
    </row>
    <row r="196" spans="1:8" ht="15.75">
      <c r="A196" s="31"/>
      <c r="B196" s="31"/>
      <c r="C196" s="27" t="s">
        <v>65</v>
      </c>
      <c r="D196" s="4">
        <f>D191-D192</f>
        <v>-1</v>
      </c>
      <c r="E196" s="4">
        <f>E191-E192</f>
        <v>0</v>
      </c>
      <c r="F196" s="4">
        <f>F191-F192</f>
        <v>-1</v>
      </c>
      <c r="G196" s="3"/>
      <c r="H196" s="3"/>
    </row>
    <row r="197" spans="1:8" ht="15">
      <c r="A197" s="32"/>
      <c r="B197" s="32"/>
      <c r="C197" s="6" t="s">
        <v>18</v>
      </c>
      <c r="D197" s="5">
        <v>1</v>
      </c>
      <c r="E197" s="5"/>
      <c r="F197" s="3">
        <f>D197+E197</f>
        <v>1</v>
      </c>
      <c r="G197" s="3"/>
      <c r="H197" s="3"/>
    </row>
    <row r="198" spans="1:8" s="23" customFormat="1" ht="11.25">
      <c r="A198" s="32"/>
      <c r="B198" s="32"/>
      <c r="D198" s="61"/>
      <c r="E198" s="61"/>
      <c r="F198" s="61"/>
      <c r="G198" s="61"/>
      <c r="H198" s="61"/>
    </row>
    <row r="199" spans="1:8" s="23" customFormat="1" ht="11.25">
      <c r="A199" s="32"/>
      <c r="B199" s="32"/>
      <c r="D199" s="61"/>
      <c r="E199" s="61"/>
      <c r="F199" s="61"/>
      <c r="G199" s="61"/>
      <c r="H199" s="61"/>
    </row>
    <row r="200" spans="1:8" ht="15.75">
      <c r="A200" s="31" t="s">
        <v>62</v>
      </c>
      <c r="B200" s="31" t="s">
        <v>68</v>
      </c>
      <c r="C200" s="20" t="s">
        <v>63</v>
      </c>
      <c r="D200" s="35"/>
      <c r="E200" s="35"/>
      <c r="F200" s="35"/>
      <c r="G200" s="3"/>
      <c r="H200" s="3"/>
    </row>
    <row r="201" spans="1:8" s="23" customFormat="1" ht="11.25">
      <c r="A201" s="18"/>
      <c r="B201" s="18"/>
      <c r="C201" s="33"/>
      <c r="D201" s="61"/>
      <c r="E201" s="61"/>
      <c r="F201" s="61"/>
      <c r="G201" s="61"/>
      <c r="H201" s="61"/>
    </row>
    <row r="202" spans="1:8" ht="15.75">
      <c r="A202" s="18"/>
      <c r="B202" s="18"/>
      <c r="C202" s="20" t="s">
        <v>16</v>
      </c>
      <c r="D202" s="4">
        <v>0</v>
      </c>
      <c r="E202" s="4"/>
      <c r="F202" s="4">
        <f>D202+E202</f>
        <v>0</v>
      </c>
      <c r="G202" s="3"/>
      <c r="H202" s="3"/>
    </row>
    <row r="203" spans="1:8" ht="15.75">
      <c r="A203" s="22"/>
      <c r="B203" s="22"/>
      <c r="C203" s="20" t="s">
        <v>4</v>
      </c>
      <c r="D203" s="35">
        <f>D204</f>
        <v>45</v>
      </c>
      <c r="E203" s="35">
        <f>E204</f>
        <v>0</v>
      </c>
      <c r="F203" s="35">
        <f>D203+E203</f>
        <v>45</v>
      </c>
      <c r="G203" s="3"/>
      <c r="H203" s="3"/>
    </row>
    <row r="204" spans="1:8" ht="15">
      <c r="A204" s="6"/>
      <c r="B204" s="6"/>
      <c r="C204" s="6" t="s">
        <v>2</v>
      </c>
      <c r="D204" s="3">
        <f>D205</f>
        <v>45</v>
      </c>
      <c r="E204" s="3">
        <f>E205</f>
        <v>0</v>
      </c>
      <c r="F204" s="3">
        <f>F205</f>
        <v>45</v>
      </c>
      <c r="G204" s="3"/>
      <c r="H204" s="3"/>
    </row>
    <row r="205" spans="1:6" ht="15">
      <c r="A205" s="6"/>
      <c r="B205" s="6"/>
      <c r="C205" s="24" t="s">
        <v>32</v>
      </c>
      <c r="D205" s="5">
        <v>45</v>
      </c>
      <c r="E205" s="5"/>
      <c r="F205" s="3">
        <f>D205+E205</f>
        <v>45</v>
      </c>
    </row>
    <row r="206" spans="4:6" s="23" customFormat="1" ht="11.25">
      <c r="D206" s="61"/>
      <c r="E206" s="61"/>
      <c r="F206" s="61"/>
    </row>
    <row r="207" spans="1:6" ht="15.75">
      <c r="A207" s="31"/>
      <c r="B207" s="31"/>
      <c r="C207" s="27" t="s">
        <v>65</v>
      </c>
      <c r="D207" s="35">
        <f>D202-D203</f>
        <v>-45</v>
      </c>
      <c r="E207" s="35">
        <f>E202-E203</f>
        <v>0</v>
      </c>
      <c r="F207" s="35">
        <f>F202-F203</f>
        <v>-45</v>
      </c>
    </row>
    <row r="208" spans="1:6" ht="15">
      <c r="A208" s="32"/>
      <c r="B208" s="32"/>
      <c r="C208" s="6" t="s">
        <v>18</v>
      </c>
      <c r="D208" s="3">
        <v>45</v>
      </c>
      <c r="E208" s="3"/>
      <c r="F208" s="3">
        <f>D208+E208</f>
        <v>45</v>
      </c>
    </row>
    <row r="209" spans="1:6" s="23" customFormat="1" ht="11.25">
      <c r="A209" s="32"/>
      <c r="B209" s="32"/>
      <c r="D209" s="61"/>
      <c r="E209" s="61"/>
      <c r="F209" s="61"/>
    </row>
    <row r="210" spans="1:6" s="23" customFormat="1" ht="11.25">
      <c r="A210" s="32"/>
      <c r="B210" s="32"/>
      <c r="D210" s="61"/>
      <c r="E210" s="61"/>
      <c r="F210" s="61"/>
    </row>
    <row r="211" spans="1:6" s="23" customFormat="1" ht="11.25">
      <c r="A211" s="32"/>
      <c r="B211" s="32"/>
      <c r="D211" s="61"/>
      <c r="E211" s="61"/>
      <c r="F211" s="61"/>
    </row>
    <row r="212" spans="1:6" s="23" customFormat="1" ht="11.25">
      <c r="A212" s="32"/>
      <c r="B212" s="32"/>
      <c r="D212" s="61"/>
      <c r="E212" s="61"/>
      <c r="F212" s="61"/>
    </row>
    <row r="213" spans="1:6" s="23" customFormat="1" ht="11.25">
      <c r="A213" s="32"/>
      <c r="B213" s="32"/>
      <c r="D213" s="61"/>
      <c r="E213" s="61"/>
      <c r="F213" s="61"/>
    </row>
    <row r="214" spans="1:6" s="23" customFormat="1" ht="11.25">
      <c r="A214" s="32"/>
      <c r="B214" s="32"/>
      <c r="D214" s="61"/>
      <c r="E214" s="61"/>
      <c r="F214" s="61"/>
    </row>
    <row r="215" spans="1:6" s="23" customFormat="1" ht="11.25">
      <c r="A215" s="32"/>
      <c r="B215" s="32"/>
      <c r="D215" s="61"/>
      <c r="E215" s="61"/>
      <c r="F215" s="61"/>
    </row>
    <row r="216" spans="1:6" s="23" customFormat="1" ht="11.25">
      <c r="A216" s="32"/>
      <c r="B216" s="32"/>
      <c r="D216" s="61"/>
      <c r="E216" s="61"/>
      <c r="F216" s="61"/>
    </row>
    <row r="217" spans="4:6" s="23" customFormat="1" ht="11.25">
      <c r="D217" s="63"/>
      <c r="E217" s="63"/>
      <c r="F217" s="63"/>
    </row>
    <row r="218" spans="4:6" s="23" customFormat="1" ht="11.25">
      <c r="D218" s="63"/>
      <c r="E218" s="63"/>
      <c r="F218" s="63"/>
    </row>
    <row r="219" spans="3:6" s="23" customFormat="1" ht="18.75">
      <c r="C219" s="30" t="s">
        <v>53</v>
      </c>
      <c r="D219" s="63"/>
      <c r="E219" s="63"/>
      <c r="F219" s="63"/>
    </row>
    <row r="220" spans="4:6" s="23" customFormat="1" ht="11.25">
      <c r="D220" s="63"/>
      <c r="E220" s="63"/>
      <c r="F220" s="63"/>
    </row>
    <row r="221" spans="1:6" ht="15.75">
      <c r="A221" s="37" t="s">
        <v>27</v>
      </c>
      <c r="B221" s="31" t="s">
        <v>28</v>
      </c>
      <c r="C221" s="20" t="s">
        <v>75</v>
      </c>
      <c r="D221" s="3"/>
      <c r="E221" s="3"/>
      <c r="F221" s="3"/>
    </row>
    <row r="222" spans="1:6" s="23" customFormat="1" ht="11.25">
      <c r="A222" s="18"/>
      <c r="B222" s="48"/>
      <c r="D222" s="63"/>
      <c r="E222" s="63"/>
      <c r="F222" s="63"/>
    </row>
    <row r="223" spans="1:6" ht="14.25">
      <c r="A223" s="10"/>
      <c r="B223" s="10"/>
      <c r="C223" s="27" t="s">
        <v>16</v>
      </c>
      <c r="D223" s="4">
        <f>D224+D225</f>
        <v>1000</v>
      </c>
      <c r="E223" s="4">
        <f>E224+E225</f>
        <v>268386</v>
      </c>
      <c r="F223" s="4">
        <f>F224+F225</f>
        <v>269386</v>
      </c>
    </row>
    <row r="224" spans="1:6" ht="15">
      <c r="A224" s="10"/>
      <c r="B224" s="10"/>
      <c r="C224" s="6" t="s">
        <v>33</v>
      </c>
      <c r="D224" s="3">
        <v>0</v>
      </c>
      <c r="E224" s="3">
        <v>268386</v>
      </c>
      <c r="F224" s="3">
        <f>D224+E224</f>
        <v>268386</v>
      </c>
    </row>
    <row r="225" spans="1:6" ht="15">
      <c r="A225" s="10"/>
      <c r="B225" s="10"/>
      <c r="C225" s="6" t="s">
        <v>34</v>
      </c>
      <c r="D225" s="3">
        <v>1000</v>
      </c>
      <c r="E225" s="3">
        <v>0</v>
      </c>
      <c r="F225" s="3">
        <f>D225+E225</f>
        <v>1000</v>
      </c>
    </row>
    <row r="226" spans="1:6" ht="14.25">
      <c r="A226" s="10"/>
      <c r="B226" s="10"/>
      <c r="C226" s="27" t="s">
        <v>4</v>
      </c>
      <c r="D226" s="4">
        <f>D227+D229</f>
        <v>12943</v>
      </c>
      <c r="E226" s="4">
        <f>E227+E229</f>
        <v>268386</v>
      </c>
      <c r="F226" s="4">
        <f>F227+F229</f>
        <v>281329</v>
      </c>
    </row>
    <row r="227" spans="1:6" ht="15">
      <c r="A227" s="10"/>
      <c r="B227" s="10"/>
      <c r="C227" s="6" t="s">
        <v>2</v>
      </c>
      <c r="D227" s="5">
        <f>D228</f>
        <v>11575</v>
      </c>
      <c r="E227" s="5">
        <f>E228</f>
        <v>0</v>
      </c>
      <c r="F227" s="5">
        <f>F228</f>
        <v>11575</v>
      </c>
    </row>
    <row r="228" spans="1:6" ht="12.75">
      <c r="A228" s="10"/>
      <c r="B228" s="10"/>
      <c r="C228" s="49" t="s">
        <v>32</v>
      </c>
      <c r="D228" s="3">
        <v>11575</v>
      </c>
      <c r="E228" s="3">
        <v>0</v>
      </c>
      <c r="F228" s="3">
        <f>D228+E228</f>
        <v>11575</v>
      </c>
    </row>
    <row r="229" spans="1:6" ht="15">
      <c r="A229" s="10"/>
      <c r="B229" s="10"/>
      <c r="C229" s="6" t="s">
        <v>19</v>
      </c>
      <c r="D229" s="3">
        <v>1368</v>
      </c>
      <c r="E229" s="3">
        <v>268386</v>
      </c>
      <c r="F229" s="3">
        <f>D229+E229</f>
        <v>269754</v>
      </c>
    </row>
    <row r="230" spans="1:4" ht="12.75">
      <c r="A230" s="10"/>
      <c r="B230" s="10"/>
      <c r="C230" s="49"/>
      <c r="D230" s="3"/>
    </row>
    <row r="231" spans="3:6" ht="12.75">
      <c r="C231" s="50" t="s">
        <v>24</v>
      </c>
      <c r="D231" s="35">
        <f>D223-D226</f>
        <v>-11943</v>
      </c>
      <c r="E231" s="35">
        <f>E223-E226</f>
        <v>0</v>
      </c>
      <c r="F231" s="35">
        <f>F223-F226</f>
        <v>-11943</v>
      </c>
    </row>
    <row r="232" spans="3:6" ht="12.75">
      <c r="C232" s="8" t="s">
        <v>18</v>
      </c>
      <c r="D232" s="3">
        <v>11943</v>
      </c>
      <c r="E232" s="3">
        <v>0</v>
      </c>
      <c r="F232" s="3">
        <f>D232+E232</f>
        <v>11943</v>
      </c>
    </row>
    <row r="234" spans="4:6" ht="12.75">
      <c r="D234" s="35"/>
      <c r="E234" s="35"/>
      <c r="F234" s="35"/>
    </row>
    <row r="237" spans="1:6" ht="15.75">
      <c r="A237" s="51"/>
      <c r="B237" s="51" t="s">
        <v>60</v>
      </c>
      <c r="D237" s="51"/>
      <c r="E237" s="52"/>
      <c r="F237" s="52" t="s">
        <v>61</v>
      </c>
    </row>
  </sheetData>
  <mergeCells count="3">
    <mergeCell ref="A9:F9"/>
    <mergeCell ref="A10:F10"/>
    <mergeCell ref="A17:F17"/>
  </mergeCells>
  <pageMargins left="0.7874015748031497" right="0.5905511811023623" top="0.3937007874015748" bottom="0.3937007874015748" header="0" footer="0.3937007874015748"/>
  <pageSetup orientation="portrait" paperSize="9" scale="75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piel</vt:lpstr>
    </vt:vector>
  </TitlesOfParts>
  <Template/>
  <Manager/>
  <Company>Dome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2022-10-25T06:33:04Z</cp:lastPrinted>
  <dcterms:created xsi:type="dcterms:W3CDTF">1998-04-22T08:53:14Z</dcterms:created>
  <dcterms:modified xsi:type="dcterms:W3CDTF">2022-11-10T11:25:07Z</dcterms:modified>
  <cp:category/>
</cp:coreProperties>
</file>