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20" yWindow="-120" windowWidth="29040" windowHeight="15840" tabRatio="546" activeTab="0"/>
  </bookViews>
  <sheets>
    <sheet name="5 pielikums" sheetId="14" r:id="rId3"/>
  </sheets>
  <definedNames>
    <definedName name="_xlnm.Print_Area" localSheetId="0">'5 pielikums'!$A$1:$D$140</definedName>
    <definedName name="_xlnm.Print_Titles" localSheetId="0">'5 pielikums'!$11:$14</definedName>
  </definedNames>
  <calcPr calcId="191029"/>
  <extLst/>
</workbook>
</file>

<file path=xl/calcChain.xml><?xml version="1.0" encoding="utf-8"?>
<calcChain xmlns="http://schemas.openxmlformats.org/spreadsheetml/2006/main">
  <c r="D134" i="14" l="1"/>
</calcChain>
</file>

<file path=xl/sharedStrings.xml><?xml version="1.0" encoding="utf-8"?>
<sst xmlns="http://schemas.openxmlformats.org/spreadsheetml/2006/main" count="127" uniqueCount="112">
  <si>
    <t>Nosaukums</t>
  </si>
  <si>
    <t>apdrošināšanas obligātajām iemaksām</t>
  </si>
  <si>
    <t>Rīgas domes Labklājības departamentam - kopā</t>
  </si>
  <si>
    <t>Eiropas Savienības līdzfinansēto projektu un pasākumu īstenošanai</t>
  </si>
  <si>
    <t>samaksai un valsts sociālās apdrošināšanas obligātajām iemaksām</t>
  </si>
  <si>
    <t>Mērķdotācija pašvaldības autoceļiem un ielām</t>
  </si>
  <si>
    <t>Rīgas domes Izglītības, kultūras un sporta departamentam - kopā</t>
  </si>
  <si>
    <t>Mērķdotācija pasažieru regulārajiem pārvadājumiem</t>
  </si>
  <si>
    <t>Rīgas domei un Rīgas domes Finanšu departamentam - kopā</t>
  </si>
  <si>
    <t>Valsts budžeta transferti - kopā</t>
  </si>
  <si>
    <t>Valsts budžeta transferti bez Eiropas Savienības līdzfinansējuma</t>
  </si>
  <si>
    <t>Labklājības ministrijas finansējums par psihologa pakalpojuma apmaksu personai līdz 18 gadiem,</t>
  </si>
  <si>
    <t>obligātajām iemaksām</t>
  </si>
  <si>
    <t>Izglītības un zinātnes ministrijas dotācija pašvaldības izglītības iestāžu profesionālās ievirzes sporta</t>
  </si>
  <si>
    <t>izglītības programmu pedagogu darba samaksai un valsts sociālās apdrošināšanas obligātajām iemaksām</t>
  </si>
  <si>
    <t xml:space="preserve">ievirzes mākslas, mūzikas un dejas programmu pedagogu darba samaksai un valsts sociālās </t>
  </si>
  <si>
    <t>Kultūras ministrijas dotācija pašvaldības izglītības iestāžu vidējās profesionālās un profesionālās</t>
  </si>
  <si>
    <t>kurai invaliditāte noteikta pirmreizēji pēc 2011.gada 1.janvāra un kura dzīvo ģimenē, kā arī tās</t>
  </si>
  <si>
    <t>likumiskajam pārstāvim</t>
  </si>
  <si>
    <t>Labklājības ministrijas finansējums izdevumu kompensēšanai par apmācībām un supervīzijām</t>
  </si>
  <si>
    <t>sociālā darba speciālistiem</t>
  </si>
  <si>
    <t>Labklājības ministrijas finansējums par asistenta pakalpojuma sniegšanu pašvaldībā personām ar I vai</t>
  </si>
  <si>
    <t>Rīgas pašvaldības aģentūrai "Rīgas pieminekļu aģentūra" - kopā</t>
  </si>
  <si>
    <t>Vienotais platības maksājums no Lauku atbalsta dienesta</t>
  </si>
  <si>
    <t>Finansējums no Valsts kultūrkapitāla fonda līdzekļiem</t>
  </si>
  <si>
    <t>cietušām un vardarbību veikušām pilngadīgām personām</t>
  </si>
  <si>
    <t>Pašvaldības izglītības iestādēs bērnu no piecu gada vecuma izglītošanā nodarbināto pedagogu darba</t>
  </si>
  <si>
    <t>Labklājības ministrijas finansējums par sociālās rehabilitācijas pakalpojuma sniegšanu no vardarbības</t>
  </si>
  <si>
    <t>II grupas invaliditāti un personām no 5 līdz 18 gadu vecumam ar invaliditāti</t>
  </si>
  <si>
    <t>Dotācija par personām, kuras ievietotas ilgstošas sociālās aprūpes iestādēs līdz 1998.gada 1.janvārim</t>
  </si>
  <si>
    <t>Rīgas domes Mājokļu un vides departamentam - kopā</t>
  </si>
  <si>
    <t>Izglītības un zinātnes ministrijas maksājumi mācību līdzekļu un mācību literatūras iegādei</t>
  </si>
  <si>
    <t>plāns</t>
  </si>
  <si>
    <t>(euro)</t>
  </si>
  <si>
    <t>Pašvaldības pamata un vispārējās vidējās izglītības iestāžu, pašvaldības speciālās izglītības iestāžu un</t>
  </si>
  <si>
    <t>pašvaldības profesionālās izglītības iestāžu pedagogu darba samaksai un valsts sociālās apdrošināšanas</t>
  </si>
  <si>
    <t>Interešu izglītības programmu pedagogu daļējai darba samaksai un valsts sociālās apdrošināšanas</t>
  </si>
  <si>
    <t>Finansējums asistenta pakalpojuma nodrošināšanas izdevumiem</t>
  </si>
  <si>
    <t>apmaiņas pasākumu organizēšanai</t>
  </si>
  <si>
    <t xml:space="preserve">Patvērumu meklētāju nepilngadīgo bērnu izglītības nodrošināšanai </t>
  </si>
  <si>
    <t>Finansējums programmas "Latvijas skolas soma" īstenošanai</t>
  </si>
  <si>
    <t>Pedagogu profesionālās kompetences pilnveides ietvaros mācību pakalpojumu sniegšanai</t>
  </si>
  <si>
    <t>M. Staķis</t>
  </si>
  <si>
    <t>5. pielikums</t>
  </si>
  <si>
    <t>Mērķdotācija dzīvojamās telpas atbrīvošanas pabalsta izmaksai</t>
  </si>
  <si>
    <t>Rīgas valsts ģimnāziju izglītības procesa organizēšanai, kā arī pedagogu tālākizglītībai un pieredzes</t>
  </si>
  <si>
    <t>Rīgas domes priekšsēdētājs</t>
  </si>
  <si>
    <t>2022. gada</t>
  </si>
  <si>
    <t>Rīgas valstspilsētas pašvaldības 2022. gada valsts budžeta transferti</t>
  </si>
  <si>
    <t>Mērķdotācija pašvaldības investīciju projektu realizācijai</t>
  </si>
  <si>
    <t>Rīgas domes 2022. gada 26. janvāra</t>
  </si>
  <si>
    <t>saistošajiem noteikumiem Nr. 115</t>
  </si>
  <si>
    <t>apstiprinātais</t>
  </si>
  <si>
    <t>Grozījumi</t>
  </si>
  <si>
    <t>precizētais</t>
  </si>
  <si>
    <t>Pašvaldības speciālo pirmsskolas izglītības grupu pedagogu darba samaksai un valsts sociālās</t>
  </si>
  <si>
    <t>apdrošināšanas obligātajām iemaksām, speciālajām izglītības iestādēm, kas nodrošina internāta</t>
  </si>
  <si>
    <t xml:space="preserve">Pašvaldības māksliniecisko kolektīvu vadītāju darba samaksai un valsts sociālās apdrošināšanas </t>
  </si>
  <si>
    <t xml:space="preserve">Mērķdotācija daļējai izdevumu kompensēšanai par pabalsta palielinājumu audžuģimenē ievietota </t>
  </si>
  <si>
    <t>bērna uzturam</t>
  </si>
  <si>
    <t xml:space="preserve">Izdevumu kompensēšanai par finansiālās un materiālās palīdzības sniegšanu bēgļiem un personu ar </t>
  </si>
  <si>
    <t>alternatīvo statusu uzņemšanu sociālekonomiskās iekļaušanas pasākumu īstenošanā</t>
  </si>
  <si>
    <t>un sociālās rehabilitācijas institūcijās</t>
  </si>
  <si>
    <t>Mērķdotācija atbalstam pašvaldībai, atlīdzības palielinājumam aprūpētājiem ilgstošas sociālās aprūpes</t>
  </si>
  <si>
    <t>Mērķdotācija pašvaldībai, lai daļēji kompensētu izdevumus mājokļa pabalstam 50 % apmērā no</t>
  </si>
  <si>
    <t xml:space="preserve">Valsts reģionālās attīstības aģentūras dotācija nekustamā īpašuma nodokļa </t>
  </si>
  <si>
    <t>administrēšanas sistēmas uzturēšanai</t>
  </si>
  <si>
    <t xml:space="preserve">Ekonomikas ministrijas dotācija IT sistēmas "Mazaizsargātie elektrības lietotāji" uzturēšanas </t>
  </si>
  <si>
    <t>atbalsta nodrošināšanai</t>
  </si>
  <si>
    <t>Nacionālā kultūras mantojuma pārvaldes finansējums Brīvības pieminekļa un Rīgas Brāļu</t>
  </si>
  <si>
    <t>kapu uzturēšanai</t>
  </si>
  <si>
    <t>Nodarbinātības valsts aģentūras finansējums programmai "Nodarbinātības pasākumi vasaras brīvlaikā</t>
  </si>
  <si>
    <t>personām, kuras iegūst izglītību vispārējās, speciālās vai profesionālās izglītības iestādēs"</t>
  </si>
  <si>
    <t xml:space="preserve">Labklājības ministrijas mērķdotācija saskaņā ar Covid-19 infekcijas izplatības pārvaldības likuma </t>
  </si>
  <si>
    <t>Atskurbināšanas pakalpojuma izdevumu segšanai par 2021. gadu</t>
  </si>
  <si>
    <t>Mērķdotācija piemaksai pie mēnešalgas pašvaldības iestāžu sociālajiem darbiniekiem</t>
  </si>
  <si>
    <t>Dotācija par sociālo pakalpojumu nodrošināšanu personas dzīvesvietā</t>
  </si>
  <si>
    <t>Rīgas domes Īpašuma departamentam - kopā</t>
  </si>
  <si>
    <t>Valsts budžeta kompensācija saskaņā ar Ukrainas cilviliedzīvotāju atbalsta likumu</t>
  </si>
  <si>
    <t>Mirušo personu, kuru personība nav noskaidrota, apglabāšanas izdevumu segšanai par 2021.gadu</t>
  </si>
  <si>
    <t>Parakstu vākšanas tautas nobalsošanai ierosināšanai par apturētu likumu "Grozījumi likumā par ostām"</t>
  </si>
  <si>
    <t xml:space="preserve">14. Saeimas vēlēšanu nodrošināšanai </t>
  </si>
  <si>
    <t>Mērķotācija saistībā ar Ministru kabineta 2021.gada 9.oktobra rīkojuma Nr. 720 "Par ārkārtējās</t>
  </si>
  <si>
    <t>situācijas izsludināšanu” noteikto aizliegumu kontroli Rīgas apkaimēs</t>
  </si>
  <si>
    <t>Atbalsts bērnu un jauniešu nometņu organizēšanai Ukrainas civiliedzīvotājiem</t>
  </si>
  <si>
    <t>nepārtrauktības nodrošināšanu augsta epidemioloģiskā riska apstākļos Covid-19 pandēmijas laikā</t>
  </si>
  <si>
    <t>Vienreizējas naudas balvas izmaksai izglītības iestāžu darbiniekiem par epidemioloģisko nosacījumu,</t>
  </si>
  <si>
    <t>loģistikas un darba organizācijas procesa nodrošināšanu izglītības iestādē Covid-19 pandēmijas laikā</t>
  </si>
  <si>
    <t>Vienreizējām piemaksām izglītības iestāžu darbiniekiem par izglītības pakalpojuma nepārtrauktības</t>
  </si>
  <si>
    <t>nodrošināšanu augsta epidemioloģiskā riska apstākļos Covid-19 pandēmijas laikā</t>
  </si>
  <si>
    <t>Vienreizējām piemaksām profesionālās ievirzes sporta izglītības darbiniekiem par izglītības pakalpojuma</t>
  </si>
  <si>
    <t>Energoresursu cenu sadārdzinājuma atbalsta pasākumiem un atbalsta programmas administrēšanai</t>
  </si>
  <si>
    <t>Rīgas valstspilsētas pašvaldības aģentūrai "Rīgas digitālā aģentūra" - kopā</t>
  </si>
  <si>
    <t>2022. gada 9. maija līdz 2022. gada 5. septembrim</t>
  </si>
  <si>
    <t>Finansējums piesardzības pasākumu ieviešanai sabiedriskajā transportā laikposmā no 2021. gada 1. jūlija</t>
  </si>
  <si>
    <t>līdz 2022. gada 28. februārim</t>
  </si>
  <si>
    <t>Finansējums Ukrainas civiliedzīvotāju nepilngadīgo bērnu izglītības procesa nodrošināšanai</t>
  </si>
  <si>
    <t>Energoresursu cenu sadārdzinājuma atbalsta programmas administrēšanai</t>
  </si>
  <si>
    <t>faktiskajiem izdevumiem mājokļa pabalsta izmaksu nodrošināšanai</t>
  </si>
  <si>
    <t>47. panta otro daļu - piemaksām par darbu ar Covid-19 inficētu personu un šo personu kontaktpersonu</t>
  </si>
  <si>
    <t>aprūpi - un Covid-19 infekcijas izplatības seku pārvarēšanas likuma 24. un 25. pantu - individuālo</t>
  </si>
  <si>
    <t>aizsardzības līdzekļu un dezinfekcijas līdzekļu iegādes izdevumu kompensēšanai</t>
  </si>
  <si>
    <r>
      <rPr>
        <sz val="11"/>
        <rFont val="Times New Roman"/>
        <family val="1"/>
        <charset val="186"/>
      </rPr>
      <t>pakalpojumu, tajā skaitā:</t>
    </r>
    <r>
      <rPr>
        <sz val="10"/>
        <rFont val="Times New Roman"/>
        <family val="1"/>
        <charset val="186"/>
      </rPr>
      <t xml:space="preserve"> pedagogu darba samaksai un valsts sociālās apdrošināšanas obligātajām iemaksām</t>
    </r>
  </si>
  <si>
    <t>Dotācija pašvaldības izglītības iestāžu skolēnu ēdināšanas pakalpojuma nodrošināšanai</t>
  </si>
  <si>
    <t>Finansējums Ukrainas civiliedzīvotāju nepilngadīgo bērnu ēdināšanas pakalpojuma nodrošināšanai</t>
  </si>
  <si>
    <t>Nacionālā veselības dienesta finansējums par primārās veselības aprūpes pakalpojuma sniegšanu</t>
  </si>
  <si>
    <t>Rīgas pašvaldības policijai - kopā</t>
  </si>
  <si>
    <t>Finansējums sabiedriskās kārtības nodrošināšanai pasākumos, kas saistīti ar okupācijas režīma</t>
  </si>
  <si>
    <t xml:space="preserve">slavināšanu, kā arī padomju un nacistisko režīmu slavinošo objektu demontāžu laikposmā no </t>
  </si>
  <si>
    <t>Rīgas bāriņtiesai - kopā</t>
  </si>
  <si>
    <t>(Rīgas domes 2022. gada 9. novembra</t>
  </si>
  <si>
    <t>saistošo noteikumu Nr. RD-22-175-sn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</si>
</sst>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  <family val="2"/>
    </font>
    <font>
      <sz val="10"/>
      <color theme="1"/>
      <name val="Arial"/>
      <family val="2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8">
    <xf numFmtId="0" fontId="0" fillId="0" borderId="0" xfId="0"/>
    <xf numFmtId="0" fontId="7" fillId="0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Border="1" applyAlignment="1">
      <alignment/>
    </xf>
    <xf numFmtId="0" fontId="6" fillId="0" borderId="0" xfId="0" applyFont="1" applyFill="1"/>
    <xf numFmtId="0" fontId="5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8" fillId="0" borderId="0" xfId="0" applyFont="1" applyFill="1" applyBorder="1" applyAlignment="1">
      <alignment/>
    </xf>
    <xf numFmtId="0" fontId="9" fillId="0" borderId="0" xfId="0" applyFont="1" applyBorder="1" applyAlignment="1">
      <alignment/>
    </xf>
    <xf numFmtId="0" fontId="9" fillId="0" borderId="0" xfId="0" applyFont="1" applyFill="1"/>
    <xf numFmtId="0" fontId="6" fillId="0" borderId="0" xfId="0" applyFont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11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6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Fill="1"/>
    <xf numFmtId="3" fontId="11" fillId="0" borderId="0" xfId="0" applyNumberFormat="1" applyFont="1" applyFill="1" applyAlignment="1">
      <alignment horizontal="right"/>
    </xf>
    <xf numFmtId="3" fontId="5" fillId="0" borderId="0" xfId="0" applyNumberFormat="1" applyFont="1"/>
    <xf numFmtId="3" fontId="1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2" fillId="0" borderId="2" xfId="0" applyFont="1" applyBorder="1"/>
    <xf numFmtId="0" fontId="2" fillId="0" borderId="0" xfId="0" applyFont="1" applyBorder="1" applyAlignment="1">
      <alignment horizontal="left"/>
    </xf>
    <xf numFmtId="3" fontId="2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Border="1" applyAlignment="1">
      <alignment horizontal="left" indent="1"/>
    </xf>
    <xf numFmtId="3" fontId="2" fillId="0" borderId="0" xfId="0" applyNumberFormat="1" applyFont="1" applyFill="1"/>
    <xf numFmtId="3" fontId="2" fillId="0" borderId="0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/>
    </xf>
    <xf numFmtId="3" fontId="9" fillId="0" borderId="0" xfId="0" applyNumberFormat="1" applyFont="1" applyFill="1" applyBorder="1"/>
    <xf numFmtId="0" fontId="2" fillId="0" borderId="0" xfId="0" applyFont="1" applyFill="1" applyBorder="1" applyAlignment="1">
      <alignment/>
    </xf>
    <xf numFmtId="0" fontId="9" fillId="0" borderId="0" xfId="0" applyFont="1" applyFill="1" applyBorder="1" applyAlignment="1">
      <alignment/>
    </xf>
    <xf numFmtId="0" fontId="2" fillId="0" borderId="0" xfId="0" applyFont="1" applyBorder="1" applyAlignment="1">
      <alignment/>
    </xf>
    <xf numFmtId="0" fontId="2" fillId="0" borderId="0" xfId="0" applyFont="1" applyAlignment="1">
      <alignment horizontal="left"/>
    </xf>
    <xf numFmtId="0" fontId="5" fillId="0" borderId="0" xfId="0" applyFont="1" applyBorder="1" applyAlignment="1">
      <alignment horizontal="left" indent="1"/>
    </xf>
    <xf numFmtId="3" fontId="5" fillId="0" borderId="5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3" fontId="2" fillId="0" borderId="0" xfId="0" applyNumberFormat="1" applyFont="1" applyFill="1" applyBorder="1" applyAlignment="1">
      <alignment/>
    </xf>
    <xf numFmtId="0" fontId="6" fillId="0" borderId="0" xfId="0" applyFont="1" applyBorder="1" applyAlignment="1">
      <alignment horizontal="left" vertical="center" indent="1"/>
    </xf>
    <xf numFmtId="3" fontId="2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left" indent="1"/>
    </xf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0"/>
  <sheetViews>
    <sheetView tabSelected="1" zoomScale="110" zoomScaleNormal="110" workbookViewId="0" topLeftCell="A127">
      <selection pane="topLeft" activeCell="D6" sqref="D6"/>
    </sheetView>
  </sheetViews>
  <sheetFormatPr defaultColWidth="9.144285714285713" defaultRowHeight="12.75"/>
  <cols>
    <col min="1" max="1" width="88.57142857142857" style="8" customWidth="1"/>
    <col min="2" max="2" width="14.142857142857142" style="32" bestFit="1" customWidth="1"/>
    <col min="3" max="3" width="12.714285714285714" style="32" bestFit="1" customWidth="1"/>
    <col min="4" max="4" width="14.142857142857142" style="32" customWidth="1"/>
    <col min="5" max="16384" width="9.142857142857142" style="8"/>
  </cols>
  <sheetData>
    <row r="2" spans="3:4" s="2" customFormat="1" ht="15">
      <c r="C2" s="25"/>
      <c r="D2" s="25" t="s">
        <v>43</v>
      </c>
    </row>
    <row r="3" spans="3:4" s="2" customFormat="1" ht="15">
      <c r="C3" s="25"/>
      <c r="D3" s="25" t="s">
        <v>50</v>
      </c>
    </row>
    <row r="4" spans="3:4" s="2" customFormat="1" ht="15">
      <c r="C4" s="25"/>
      <c r="D4" s="25" t="s">
        <v>51</v>
      </c>
    </row>
    <row r="5" spans="3:4" s="2" customFormat="1" ht="15">
      <c r="C5" s="25"/>
      <c r="D5" s="25" t="s">
        <v>110</v>
      </c>
    </row>
    <row r="6" spans="3:4" s="2" customFormat="1" ht="15">
      <c r="C6" s="25"/>
      <c r="D6" s="25" t="s">
        <v>111</v>
      </c>
    </row>
    <row r="7" spans="2:4" ht="12.75">
      <c r="B7" s="30"/>
      <c r="C7" s="30"/>
      <c r="D7" s="30"/>
    </row>
    <row r="9" spans="1:4" ht="20.25">
      <c r="A9" s="1" t="s">
        <v>48</v>
      </c>
      <c r="B9" s="1"/>
      <c r="C9" s="1"/>
      <c r="D9" s="1"/>
    </row>
    <row r="10" spans="1:4" ht="12.75">
      <c r="A10" s="34"/>
      <c r="B10" s="26"/>
      <c r="C10" s="26"/>
      <c r="D10" s="26"/>
    </row>
    <row r="11" spans="1:4" s="2" customFormat="1" ht="15">
      <c r="A11" s="9"/>
      <c r="B11" s="27" t="s">
        <v>47</v>
      </c>
      <c r="C11" s="27"/>
      <c r="D11" s="27" t="s">
        <v>47</v>
      </c>
    </row>
    <row r="12" spans="1:4" s="2" customFormat="1" ht="15">
      <c r="A12" s="35"/>
      <c r="B12" s="28" t="s">
        <v>52</v>
      </c>
      <c r="C12" s="28" t="s">
        <v>53</v>
      </c>
      <c r="D12" s="28" t="s">
        <v>54</v>
      </c>
    </row>
    <row r="13" spans="1:4" s="2" customFormat="1" ht="15">
      <c r="A13" s="10" t="s">
        <v>0</v>
      </c>
      <c r="B13" s="28" t="s">
        <v>32</v>
      </c>
      <c r="C13" s="52"/>
      <c r="D13" s="28" t="s">
        <v>32</v>
      </c>
    </row>
    <row r="14" spans="1:4" s="2" customFormat="1" ht="15">
      <c r="A14" s="11"/>
      <c r="B14" s="33" t="s">
        <v>33</v>
      </c>
      <c r="C14" s="33" t="s">
        <v>33</v>
      </c>
      <c r="D14" s="33" t="s">
        <v>33</v>
      </c>
    </row>
    <row r="15" spans="1:4" s="13" customFormat="1" ht="11.25">
      <c r="A15" s="12"/>
      <c r="B15" s="29"/>
      <c r="C15" s="29"/>
      <c r="D15" s="29"/>
    </row>
    <row r="16" spans="1:4" s="5" customFormat="1" ht="18.75">
      <c r="A16" s="14" t="s">
        <v>9</v>
      </c>
      <c r="B16" s="20">
        <f>B20+B58+B91+B128+B113+B109+B118+B125+B132</f>
        <v>212036160</v>
      </c>
      <c r="C16" s="20">
        <f>C20+C58+C91+C128+C113+C109+C118+C125+C132</f>
        <v>33872230</v>
      </c>
      <c r="D16" s="20">
        <f>D20+D58+D91+D128+D113+D109+D118+D125+D132</f>
        <v>245908390</v>
      </c>
    </row>
    <row r="17" spans="1:4" s="16" customFormat="1" ht="15.75">
      <c r="A17" s="15" t="s">
        <v>10</v>
      </c>
      <c r="B17" s="24">
        <f>B16-B92</f>
        <v>177535258</v>
      </c>
      <c r="C17" s="24">
        <f>C16-C92</f>
        <v>44360418</v>
      </c>
      <c r="D17" s="24">
        <f>D16-D92</f>
        <v>221895676</v>
      </c>
    </row>
    <row r="18" spans="1:4" s="7" customFormat="1" ht="11.25">
      <c r="A18" s="6"/>
      <c r="B18" s="21"/>
      <c r="C18" s="21"/>
      <c r="D18" s="21"/>
    </row>
    <row r="19" spans="1:4" s="7" customFormat="1" ht="11.25">
      <c r="A19" s="6"/>
      <c r="B19" s="21"/>
      <c r="C19" s="21"/>
      <c r="D19" s="21"/>
    </row>
    <row r="20" spans="1:4" s="3" customFormat="1" ht="15.75">
      <c r="A20" s="45" t="s">
        <v>6</v>
      </c>
      <c r="B20" s="46">
        <f>B21+B24+B27+B29+B31+B33+B34+B35+B38+B40+B41+B42+B44+B45+B46+B47+B49+B51+B53+B54+B55</f>
        <v>125858589</v>
      </c>
      <c r="C20" s="46">
        <f>C21+C24+C27+C29+C31+C33+C34+C35+C38+C40+C41+C42+C44+C45+C46+C47+C49+C51+C53+C54+C55</f>
        <v>17314180</v>
      </c>
      <c r="D20" s="46">
        <f>D21+D24+D27+D29+D31+D33+D34+D35+D38+D40+D41+D42+D44+D45+D46+D47+D49+D51+D53+D54+D55</f>
        <v>143172769</v>
      </c>
    </row>
    <row r="21" spans="1:4" s="38" customFormat="1" ht="15">
      <c r="A21" s="36" t="s">
        <v>55</v>
      </c>
      <c r="B21" s="37">
        <v>14851404</v>
      </c>
      <c r="C21" s="37">
        <v>547947</v>
      </c>
      <c r="D21" s="37">
        <f>B21+C21</f>
        <v>15399351</v>
      </c>
    </row>
    <row r="22" spans="1:4" s="38" customFormat="1" ht="15">
      <c r="A22" s="39" t="s">
        <v>56</v>
      </c>
      <c r="B22" s="40"/>
      <c r="C22" s="40"/>
      <c r="D22" s="40"/>
    </row>
    <row r="23" spans="1:4" s="4" customFormat="1" ht="15">
      <c r="A23" s="51" t="s">
        <v>102</v>
      </c>
      <c r="B23" s="22">
        <v>9168252</v>
      </c>
      <c r="C23" s="22">
        <v>549501</v>
      </c>
      <c r="D23" s="22">
        <f>B23+C23</f>
        <v>9717753</v>
      </c>
    </row>
    <row r="24" spans="1:4" s="38" customFormat="1" ht="15">
      <c r="A24" s="36" t="s">
        <v>34</v>
      </c>
      <c r="B24" s="41">
        <v>81342889</v>
      </c>
      <c r="C24" s="41">
        <v>8995847</v>
      </c>
      <c r="D24" s="37">
        <f>B24+C24</f>
        <v>90338736</v>
      </c>
    </row>
    <row r="25" spans="1:4" s="38" customFormat="1" ht="15">
      <c r="A25" s="39" t="s">
        <v>35</v>
      </c>
      <c r="B25" s="40"/>
      <c r="C25" s="40"/>
      <c r="D25" s="40"/>
    </row>
    <row r="26" spans="1:4" s="38" customFormat="1" ht="15">
      <c r="A26" s="39" t="s">
        <v>12</v>
      </c>
      <c r="B26" s="41"/>
      <c r="C26" s="41"/>
      <c r="D26" s="41"/>
    </row>
    <row r="27" spans="1:4" s="2" customFormat="1" ht="15">
      <c r="A27" s="36" t="s">
        <v>36</v>
      </c>
      <c r="B27" s="37">
        <v>6285397</v>
      </c>
      <c r="C27" s="37">
        <v>526773</v>
      </c>
      <c r="D27" s="37">
        <f>B27+C27</f>
        <v>6812170</v>
      </c>
    </row>
    <row r="28" spans="1:4" s="38" customFormat="1" ht="15">
      <c r="A28" s="39" t="s">
        <v>12</v>
      </c>
      <c r="B28" s="40"/>
      <c r="C28" s="40"/>
      <c r="D28" s="40"/>
    </row>
    <row r="29" spans="1:4" s="38" customFormat="1" ht="15">
      <c r="A29" s="36" t="s">
        <v>26</v>
      </c>
      <c r="B29" s="37">
        <v>10475692</v>
      </c>
      <c r="C29" s="37">
        <v>1433088</v>
      </c>
      <c r="D29" s="37">
        <f>B29+C29</f>
        <v>11908780</v>
      </c>
    </row>
    <row r="30" spans="1:4" s="38" customFormat="1" ht="15">
      <c r="A30" s="39" t="s">
        <v>4</v>
      </c>
      <c r="B30" s="40"/>
      <c r="C30" s="40"/>
      <c r="D30" s="40"/>
    </row>
    <row r="31" spans="1:4" s="38" customFormat="1" ht="15">
      <c r="A31" s="36" t="s">
        <v>13</v>
      </c>
      <c r="B31" s="41">
        <v>3327616</v>
      </c>
      <c r="C31" s="41">
        <v>43930</v>
      </c>
      <c r="D31" s="37">
        <f>B31+C31</f>
        <v>3371546</v>
      </c>
    </row>
    <row r="32" spans="1:4" s="38" customFormat="1" ht="15">
      <c r="A32" s="39" t="s">
        <v>14</v>
      </c>
      <c r="B32" s="40"/>
      <c r="C32" s="40"/>
      <c r="D32" s="40"/>
    </row>
    <row r="33" spans="1:4" s="38" customFormat="1" ht="15">
      <c r="A33" s="36" t="s">
        <v>31</v>
      </c>
      <c r="B33" s="41">
        <v>1453960</v>
      </c>
      <c r="C33" s="41">
        <v>1097040</v>
      </c>
      <c r="D33" s="37">
        <f>B33+C33</f>
        <v>2551000</v>
      </c>
    </row>
    <row r="34" spans="1:4" s="38" customFormat="1" ht="15">
      <c r="A34" s="42" t="s">
        <v>103</v>
      </c>
      <c r="B34" s="41">
        <v>3000000</v>
      </c>
      <c r="C34" s="41">
        <v>0</v>
      </c>
      <c r="D34" s="37">
        <f>B34+C34</f>
        <v>3000000</v>
      </c>
    </row>
    <row r="35" spans="1:4" s="38" customFormat="1" ht="15">
      <c r="A35" s="36" t="s">
        <v>16</v>
      </c>
      <c r="B35" s="37">
        <v>3793496</v>
      </c>
      <c r="C35" s="37">
        <v>195365</v>
      </c>
      <c r="D35" s="37">
        <f>B35+C35</f>
        <v>3988861</v>
      </c>
    </row>
    <row r="36" spans="1:4" s="38" customFormat="1" ht="15">
      <c r="A36" s="39" t="s">
        <v>15</v>
      </c>
      <c r="B36" s="37"/>
      <c r="C36" s="37"/>
      <c r="D36" s="37"/>
    </row>
    <row r="37" spans="1:4" s="38" customFormat="1" ht="15">
      <c r="A37" s="39" t="s">
        <v>1</v>
      </c>
      <c r="B37" s="40"/>
      <c r="C37" s="40"/>
      <c r="D37" s="40"/>
    </row>
    <row r="38" spans="1:4" s="38" customFormat="1" ht="15">
      <c r="A38" s="43" t="s">
        <v>57</v>
      </c>
      <c r="B38" s="37">
        <v>106110</v>
      </c>
      <c r="C38" s="37">
        <v>0</v>
      </c>
      <c r="D38" s="37">
        <f>B38+C38</f>
        <v>106110</v>
      </c>
    </row>
    <row r="39" spans="1:4" s="38" customFormat="1" ht="15">
      <c r="A39" s="44" t="s">
        <v>12</v>
      </c>
      <c r="B39" s="40"/>
      <c r="C39" s="40"/>
      <c r="D39" s="40"/>
    </row>
    <row r="40" spans="1:4" s="38" customFormat="1" ht="15">
      <c r="A40" s="43" t="s">
        <v>24</v>
      </c>
      <c r="B40" s="40">
        <v>30000</v>
      </c>
      <c r="C40" s="40">
        <v>9400</v>
      </c>
      <c r="D40" s="37">
        <f>B40+C40</f>
        <v>39400</v>
      </c>
    </row>
    <row r="41" spans="1:4" s="38" customFormat="1" ht="15">
      <c r="A41" s="43" t="s">
        <v>37</v>
      </c>
      <c r="B41" s="40">
        <v>185000</v>
      </c>
      <c r="C41" s="40">
        <v>113986</v>
      </c>
      <c r="D41" s="37">
        <f>B41+C41</f>
        <v>298986</v>
      </c>
    </row>
    <row r="42" spans="1:4" s="38" customFormat="1" ht="15">
      <c r="A42" s="43" t="s">
        <v>45</v>
      </c>
      <c r="B42" s="40">
        <v>37661</v>
      </c>
      <c r="C42" s="40">
        <v>11571</v>
      </c>
      <c r="D42" s="37">
        <f>B42+C42</f>
        <v>49232</v>
      </c>
    </row>
    <row r="43" spans="1:4" s="38" customFormat="1" ht="15">
      <c r="A43" s="44" t="s">
        <v>38</v>
      </c>
      <c r="B43" s="40"/>
      <c r="C43" s="40"/>
      <c r="D43" s="40"/>
    </row>
    <row r="44" spans="1:4" s="38" customFormat="1" ht="15">
      <c r="A44" s="43" t="s">
        <v>39</v>
      </c>
      <c r="B44" s="40">
        <v>6000</v>
      </c>
      <c r="C44" s="40">
        <v>29915</v>
      </c>
      <c r="D44" s="37">
        <f>B44+C44</f>
        <v>35915</v>
      </c>
    </row>
    <row r="45" spans="1:4" s="38" customFormat="1" ht="15">
      <c r="A45" s="43" t="s">
        <v>40</v>
      </c>
      <c r="B45" s="40">
        <v>953764</v>
      </c>
      <c r="C45" s="40">
        <v>-305472</v>
      </c>
      <c r="D45" s="37">
        <f>B45+C45</f>
        <v>648292</v>
      </c>
    </row>
    <row r="46" spans="1:4" s="38" customFormat="1" ht="15">
      <c r="A46" s="43" t="s">
        <v>41</v>
      </c>
      <c r="B46" s="40">
        <v>9600</v>
      </c>
      <c r="C46" s="40">
        <v>0</v>
      </c>
      <c r="D46" s="37">
        <f>B46+C46</f>
        <v>9600</v>
      </c>
    </row>
    <row r="47" spans="1:4" s="38" customFormat="1" ht="15">
      <c r="A47" s="47" t="s">
        <v>88</v>
      </c>
      <c r="B47" s="58">
        <v>0</v>
      </c>
      <c r="C47" s="58">
        <v>2079325</v>
      </c>
      <c r="D47" s="58">
        <f>B47+C47</f>
        <v>2079325</v>
      </c>
    </row>
    <row r="48" spans="1:4" s="38" customFormat="1" ht="15">
      <c r="A48" s="44" t="s">
        <v>89</v>
      </c>
      <c r="B48" s="58"/>
      <c r="C48" s="58"/>
      <c r="D48" s="58"/>
    </row>
    <row r="49" spans="1:4" s="38" customFormat="1" ht="15" customHeight="1">
      <c r="A49" s="47" t="s">
        <v>86</v>
      </c>
      <c r="B49" s="58">
        <v>0</v>
      </c>
      <c r="C49" s="58">
        <v>712214</v>
      </c>
      <c r="D49" s="58">
        <f>B49+C49</f>
        <v>712214</v>
      </c>
    </row>
    <row r="50" spans="1:4" s="38" customFormat="1" ht="15" customHeight="1">
      <c r="A50" s="44" t="s">
        <v>87</v>
      </c>
      <c r="B50" s="58"/>
      <c r="C50" s="58"/>
      <c r="D50" s="58"/>
    </row>
    <row r="51" spans="1:4" s="38" customFormat="1" ht="15" customHeight="1">
      <c r="A51" s="47" t="s">
        <v>90</v>
      </c>
      <c r="B51" s="58">
        <v>0</v>
      </c>
      <c r="C51" s="58">
        <v>41791</v>
      </c>
      <c r="D51" s="58">
        <f>B51+C51</f>
        <v>41791</v>
      </c>
    </row>
    <row r="52" spans="1:4" s="38" customFormat="1" ht="15" customHeight="1">
      <c r="A52" s="44" t="s">
        <v>85</v>
      </c>
      <c r="B52" s="58"/>
      <c r="C52" s="58"/>
      <c r="D52" s="58"/>
    </row>
    <row r="53" spans="1:4" s="38" customFormat="1" ht="15">
      <c r="A53" s="43" t="s">
        <v>84</v>
      </c>
      <c r="B53" s="58">
        <v>0</v>
      </c>
      <c r="C53" s="41">
        <v>24000</v>
      </c>
      <c r="D53" s="58">
        <f>B53+C53</f>
        <v>24000</v>
      </c>
    </row>
    <row r="54" spans="1:4" s="38" customFormat="1" ht="15">
      <c r="A54" s="47" t="s">
        <v>96</v>
      </c>
      <c r="B54" s="58">
        <v>0</v>
      </c>
      <c r="C54" s="41">
        <f>944901+512559</f>
        <v>1457460</v>
      </c>
      <c r="D54" s="58">
        <f>B54+C54</f>
        <v>1457460</v>
      </c>
    </row>
    <row r="55" spans="1:4" s="38" customFormat="1" ht="15">
      <c r="A55" s="47" t="s">
        <v>104</v>
      </c>
      <c r="B55" s="58">
        <v>0</v>
      </c>
      <c r="C55" s="41">
        <v>300000</v>
      </c>
      <c r="D55" s="58">
        <f>B55+C55</f>
        <v>300000</v>
      </c>
    </row>
    <row r="56" spans="1:4" s="7" customFormat="1" ht="11.25">
      <c r="A56" s="17"/>
      <c r="B56" s="23"/>
      <c r="C56" s="23"/>
      <c r="D56" s="23"/>
    </row>
    <row r="57" spans="1:4" s="7" customFormat="1" ht="11.25">
      <c r="A57" s="17"/>
      <c r="B57" s="23"/>
      <c r="C57" s="23"/>
      <c r="D57" s="23"/>
    </row>
    <row r="58" spans="1:4" s="16" customFormat="1" ht="15.75">
      <c r="A58" s="48" t="s">
        <v>2</v>
      </c>
      <c r="B58" s="46">
        <f>SUM(B59:B86)</f>
        <v>16004529</v>
      </c>
      <c r="C58" s="46">
        <f>SUM(C59:C86)</f>
        <v>19877601</v>
      </c>
      <c r="D58" s="46">
        <f>SUM(D59:D86)</f>
        <v>35882130</v>
      </c>
    </row>
    <row r="59" spans="1:4" s="38" customFormat="1" ht="15">
      <c r="A59" s="47" t="s">
        <v>29</v>
      </c>
      <c r="B59" s="37">
        <v>57600</v>
      </c>
      <c r="C59" s="37">
        <v>0</v>
      </c>
      <c r="D59" s="37">
        <f>B59+C59</f>
        <v>57600</v>
      </c>
    </row>
    <row r="60" spans="1:4" s="38" customFormat="1" ht="15">
      <c r="A60" s="43" t="s">
        <v>105</v>
      </c>
      <c r="B60" s="37">
        <v>30000</v>
      </c>
      <c r="C60" s="37">
        <v>91911</v>
      </c>
      <c r="D60" s="37">
        <f>B60+C60</f>
        <v>121911</v>
      </c>
    </row>
    <row r="61" spans="1:4" s="38" customFormat="1" ht="15">
      <c r="A61" s="47" t="s">
        <v>11</v>
      </c>
      <c r="B61" s="37">
        <v>1935</v>
      </c>
      <c r="C61" s="37">
        <v>0</v>
      </c>
      <c r="D61" s="37">
        <f>B61+C61</f>
        <v>1935</v>
      </c>
    </row>
    <row r="62" spans="1:4" s="38" customFormat="1" ht="15">
      <c r="A62" s="44" t="s">
        <v>17</v>
      </c>
      <c r="B62" s="37"/>
      <c r="C62" s="37"/>
      <c r="D62" s="37"/>
    </row>
    <row r="63" spans="1:4" s="38" customFormat="1" ht="15">
      <c r="A63" s="44" t="s">
        <v>18</v>
      </c>
      <c r="B63" s="40"/>
      <c r="C63" s="40"/>
      <c r="D63" s="40"/>
    </row>
    <row r="64" spans="1:4" s="38" customFormat="1" ht="15">
      <c r="A64" s="2" t="s">
        <v>21</v>
      </c>
      <c r="B64" s="37">
        <v>13665571</v>
      </c>
      <c r="C64" s="37">
        <v>0</v>
      </c>
      <c r="D64" s="37">
        <f>B64+C64</f>
        <v>13665571</v>
      </c>
    </row>
    <row r="65" spans="1:4" s="38" customFormat="1" ht="15">
      <c r="A65" s="44" t="s">
        <v>28</v>
      </c>
      <c r="B65" s="40"/>
      <c r="C65" s="40"/>
      <c r="D65" s="40"/>
    </row>
    <row r="66" spans="1:4" s="38" customFormat="1" ht="15">
      <c r="A66" s="2" t="s">
        <v>27</v>
      </c>
      <c r="B66" s="37">
        <v>109267</v>
      </c>
      <c r="C66" s="37">
        <v>0</v>
      </c>
      <c r="D66" s="37">
        <f>B66+C66</f>
        <v>109267</v>
      </c>
    </row>
    <row r="67" spans="1:4" s="38" customFormat="1" ht="15">
      <c r="A67" s="44" t="s">
        <v>25</v>
      </c>
      <c r="B67" s="40"/>
      <c r="C67" s="40"/>
      <c r="D67" s="40"/>
    </row>
    <row r="68" spans="1:4" s="38" customFormat="1" ht="15">
      <c r="A68" s="2" t="s">
        <v>19</v>
      </c>
      <c r="B68" s="37">
        <v>16540</v>
      </c>
      <c r="C68" s="37">
        <v>22208</v>
      </c>
      <c r="D68" s="37">
        <f>B68+C68</f>
        <v>38748</v>
      </c>
    </row>
    <row r="69" spans="1:4" s="38" customFormat="1" ht="15">
      <c r="A69" s="44" t="s">
        <v>20</v>
      </c>
      <c r="B69" s="40"/>
      <c r="C69" s="40"/>
      <c r="D69" s="40"/>
    </row>
    <row r="70" spans="1:4" s="38" customFormat="1" ht="15">
      <c r="A70" s="43" t="s">
        <v>58</v>
      </c>
      <c r="B70" s="40">
        <v>213109</v>
      </c>
      <c r="C70" s="40">
        <v>32985</v>
      </c>
      <c r="D70" s="37">
        <f>B70+C70</f>
        <v>246094</v>
      </c>
    </row>
    <row r="71" spans="1:4" s="38" customFormat="1" ht="15">
      <c r="A71" s="44" t="s">
        <v>59</v>
      </c>
      <c r="B71" s="40"/>
      <c r="C71" s="40"/>
      <c r="D71" s="37"/>
    </row>
    <row r="72" spans="1:4" s="38" customFormat="1" ht="15">
      <c r="A72" s="43" t="s">
        <v>60</v>
      </c>
      <c r="B72" s="40">
        <v>8803</v>
      </c>
      <c r="C72" s="40">
        <v>9549</v>
      </c>
      <c r="D72" s="37">
        <f>B72+C72</f>
        <v>18352</v>
      </c>
    </row>
    <row r="73" spans="1:4" s="38" customFormat="1" ht="15">
      <c r="A73" s="44" t="s">
        <v>61</v>
      </c>
      <c r="B73" s="40"/>
      <c r="C73" s="40"/>
      <c r="D73" s="40"/>
    </row>
    <row r="74" spans="1:4" s="38" customFormat="1" ht="15">
      <c r="A74" s="43" t="s">
        <v>63</v>
      </c>
      <c r="B74" s="40">
        <v>1201704</v>
      </c>
      <c r="C74" s="40">
        <v>-150867</v>
      </c>
      <c r="D74" s="37">
        <f>B74+C74</f>
        <v>1050837</v>
      </c>
    </row>
    <row r="75" spans="1:4" s="38" customFormat="1" ht="15">
      <c r="A75" s="44" t="s">
        <v>62</v>
      </c>
      <c r="B75" s="40"/>
      <c r="C75" s="40"/>
      <c r="D75" s="40"/>
    </row>
    <row r="76" spans="1:4" s="38" customFormat="1" ht="15">
      <c r="A76" s="44"/>
      <c r="B76" s="40"/>
      <c r="C76" s="40"/>
      <c r="D76" s="40"/>
    </row>
    <row r="77" spans="1:4" s="38" customFormat="1" ht="15">
      <c r="A77" s="43" t="s">
        <v>64</v>
      </c>
      <c r="B77" s="40">
        <v>700000</v>
      </c>
      <c r="C77" s="40">
        <v>5973293</v>
      </c>
      <c r="D77" s="37">
        <f>B77+C77</f>
        <v>6673293</v>
      </c>
    </row>
    <row r="78" spans="1:4" s="38" customFormat="1" ht="15">
      <c r="A78" s="44" t="s">
        <v>98</v>
      </c>
      <c r="B78" s="40"/>
      <c r="C78" s="40"/>
      <c r="D78" s="40"/>
    </row>
    <row r="79" spans="1:4" s="38" customFormat="1" ht="15">
      <c r="A79" s="43" t="s">
        <v>75</v>
      </c>
      <c r="B79" s="40">
        <v>0</v>
      </c>
      <c r="C79" s="40">
        <v>457591</v>
      </c>
      <c r="D79" s="37">
        <f>B79+C79</f>
        <v>457591</v>
      </c>
    </row>
    <row r="80" spans="1:4" s="38" customFormat="1" ht="15">
      <c r="A80" s="43" t="s">
        <v>76</v>
      </c>
      <c r="B80" s="40">
        <v>0</v>
      </c>
      <c r="C80" s="40">
        <v>26859</v>
      </c>
      <c r="D80" s="37">
        <f>B80+C80</f>
        <v>26859</v>
      </c>
    </row>
    <row r="81" spans="1:4" s="7" customFormat="1" ht="15.75">
      <c r="A81" s="53" t="s">
        <v>71</v>
      </c>
      <c r="B81" s="40">
        <v>0</v>
      </c>
      <c r="C81" s="40">
        <v>26724</v>
      </c>
      <c r="D81" s="37">
        <f>B81+C81</f>
        <v>26724</v>
      </c>
    </row>
    <row r="82" spans="1:4" s="7" customFormat="1" ht="15.75">
      <c r="A82" s="54" t="s">
        <v>72</v>
      </c>
      <c r="B82" s="23"/>
      <c r="C82" s="23"/>
      <c r="D82" s="23"/>
    </row>
    <row r="83" spans="1:4" s="7" customFormat="1" ht="15.75">
      <c r="A83" s="55" t="s">
        <v>74</v>
      </c>
      <c r="B83" s="40">
        <v>0</v>
      </c>
      <c r="C83" s="40">
        <v>95381</v>
      </c>
      <c r="D83" s="37">
        <f>B83+C83</f>
        <v>95381</v>
      </c>
    </row>
    <row r="84" spans="1:4" s="7" customFormat="1" ht="15">
      <c r="A84" s="50" t="s">
        <v>78</v>
      </c>
      <c r="B84" s="40">
        <v>0</v>
      </c>
      <c r="C84" s="40">
        <v>13176918</v>
      </c>
      <c r="D84" s="37">
        <f>B84+C84</f>
        <v>13176918</v>
      </c>
    </row>
    <row r="85" spans="1:4" s="7" customFormat="1" ht="15">
      <c r="A85" s="42" t="s">
        <v>97</v>
      </c>
      <c r="B85" s="37">
        <v>0</v>
      </c>
      <c r="C85" s="37">
        <v>49600</v>
      </c>
      <c r="D85" s="37">
        <f>B85+C85</f>
        <v>49600</v>
      </c>
    </row>
    <row r="86" spans="1:4" s="7" customFormat="1" ht="15">
      <c r="A86" s="65" t="s">
        <v>73</v>
      </c>
      <c r="B86" s="40">
        <v>0</v>
      </c>
      <c r="C86" s="40">
        <v>65449</v>
      </c>
      <c r="D86" s="37">
        <f>B86+C86</f>
        <v>65449</v>
      </c>
    </row>
    <row r="87" spans="1:4" s="7" customFormat="1" ht="15">
      <c r="A87" s="66" t="s">
        <v>99</v>
      </c>
      <c r="B87" s="23"/>
      <c r="C87" s="23"/>
      <c r="D87" s="23"/>
    </row>
    <row r="88" spans="1:4" s="7" customFormat="1" ht="15">
      <c r="A88" s="67" t="s">
        <v>100</v>
      </c>
      <c r="B88" s="23"/>
      <c r="C88" s="23"/>
      <c r="D88" s="23"/>
    </row>
    <row r="89" spans="1:4" s="7" customFormat="1" ht="15">
      <c r="A89" s="67" t="s">
        <v>101</v>
      </c>
      <c r="B89" s="23"/>
      <c r="C89" s="23"/>
      <c r="D89" s="23"/>
    </row>
    <row r="90" spans="1:4" s="7" customFormat="1" ht="11.25">
      <c r="A90" s="18"/>
      <c r="B90" s="23"/>
      <c r="C90" s="23"/>
      <c r="D90" s="23"/>
    </row>
    <row r="91" spans="1:4" s="16" customFormat="1" ht="15.75">
      <c r="A91" s="48" t="s">
        <v>8</v>
      </c>
      <c r="B91" s="46">
        <f>SUM(B92:B107)</f>
        <v>69206181</v>
      </c>
      <c r="C91" s="46">
        <f>SUM(C92:C107)</f>
        <v>-4304958</v>
      </c>
      <c r="D91" s="46">
        <f>SUM(D92:D107)</f>
        <v>64901223</v>
      </c>
    </row>
    <row r="92" spans="1:4" s="38" customFormat="1" ht="15">
      <c r="A92" s="49" t="s">
        <v>3</v>
      </c>
      <c r="B92" s="37">
        <v>34500902</v>
      </c>
      <c r="C92" s="37">
        <v>-10488188</v>
      </c>
      <c r="D92" s="37">
        <f t="shared" si="0" ref="D92:D107">=B92+C92</f>
        <v>24012714</v>
      </c>
    </row>
    <row r="93" spans="1:4" s="38" customFormat="1" ht="15">
      <c r="A93" s="49" t="s">
        <v>5</v>
      </c>
      <c r="B93" s="37">
        <v>11365988</v>
      </c>
      <c r="C93" s="37">
        <v>0</v>
      </c>
      <c r="D93" s="37">
        <f t="shared" si="0"/>
        <v>11365988</v>
      </c>
    </row>
    <row r="94" spans="1:4" s="38" customFormat="1" ht="15">
      <c r="A94" s="50" t="s">
        <v>49</v>
      </c>
      <c r="B94" s="25">
        <v>15715005</v>
      </c>
      <c r="C94" s="60">
        <f>-3752496+478522</f>
        <v>-3273974</v>
      </c>
      <c r="D94" s="37">
        <f t="shared" si="0"/>
        <v>12441031</v>
      </c>
    </row>
    <row r="95" spans="1:4" s="38" customFormat="1" ht="15">
      <c r="A95" s="49" t="s">
        <v>7</v>
      </c>
      <c r="B95" s="37">
        <v>7569977</v>
      </c>
      <c r="C95" s="37">
        <f>467080-57684</f>
        <v>409396</v>
      </c>
      <c r="D95" s="37">
        <f t="shared" si="0"/>
        <v>7979373</v>
      </c>
    </row>
    <row r="96" spans="1:4" s="38" customFormat="1" ht="15">
      <c r="A96" s="49" t="s">
        <v>94</v>
      </c>
      <c r="B96" s="37">
        <v>0</v>
      </c>
      <c r="C96" s="37">
        <v>57684</v>
      </c>
      <c r="D96" s="37">
        <f t="shared" si="0"/>
        <v>57684</v>
      </c>
    </row>
    <row r="97" spans="1:4" s="38" customFormat="1" ht="15">
      <c r="A97" s="39" t="s">
        <v>95</v>
      </c>
      <c r="B97" s="37"/>
      <c r="C97" s="37"/>
      <c r="D97" s="37"/>
    </row>
    <row r="98" spans="1:4" s="38" customFormat="1" ht="15">
      <c r="A98" s="47" t="s">
        <v>65</v>
      </c>
      <c r="B98" s="37">
        <v>36300</v>
      </c>
      <c r="C98" s="37">
        <v>0</v>
      </c>
      <c r="D98" s="37">
        <f t="shared" si="0"/>
        <v>36300</v>
      </c>
    </row>
    <row r="99" spans="1:4" s="38" customFormat="1" ht="15">
      <c r="A99" s="44" t="s">
        <v>66</v>
      </c>
      <c r="B99" s="37"/>
      <c r="C99" s="37"/>
      <c r="D99" s="37"/>
    </row>
    <row r="100" spans="1:4" s="38" customFormat="1" ht="15">
      <c r="A100" s="47" t="s">
        <v>67</v>
      </c>
      <c r="B100" s="37">
        <v>18009</v>
      </c>
      <c r="C100" s="37">
        <v>-18009</v>
      </c>
      <c r="D100" s="37">
        <f t="shared" si="0"/>
        <v>0</v>
      </c>
    </row>
    <row r="101" spans="1:4" s="38" customFormat="1" ht="15">
      <c r="A101" s="44" t="s">
        <v>68</v>
      </c>
      <c r="B101" s="37"/>
      <c r="C101" s="37"/>
      <c r="D101" s="37"/>
    </row>
    <row r="102" spans="1:4" s="38" customFormat="1" ht="15">
      <c r="A102" s="42" t="s">
        <v>78</v>
      </c>
      <c r="B102" s="37">
        <v>0</v>
      </c>
      <c r="C102" s="37">
        <f>118887+6462574</f>
        <v>6581461</v>
      </c>
      <c r="D102" s="37">
        <f t="shared" si="0"/>
        <v>6581461</v>
      </c>
    </row>
    <row r="103" spans="1:4" s="38" customFormat="1" ht="15.75">
      <c r="A103" s="53" t="s">
        <v>71</v>
      </c>
      <c r="B103" s="37">
        <v>0</v>
      </c>
      <c r="C103" s="37">
        <v>4911</v>
      </c>
      <c r="D103" s="37">
        <f t="shared" si="0"/>
        <v>4911</v>
      </c>
    </row>
    <row r="104" spans="1:4" s="38" customFormat="1" ht="15.75">
      <c r="A104" s="54" t="s">
        <v>72</v>
      </c>
      <c r="B104" s="37"/>
      <c r="C104" s="37"/>
      <c r="D104" s="37"/>
    </row>
    <row r="105" spans="1:4" s="38" customFormat="1" ht="15">
      <c r="A105" s="42" t="s">
        <v>91</v>
      </c>
      <c r="B105" s="37">
        <v>0</v>
      </c>
      <c r="C105" s="37">
        <f>1273800+71366</f>
        <v>1345166</v>
      </c>
      <c r="D105" s="37">
        <f t="shared" si="0"/>
        <v>1345166</v>
      </c>
    </row>
    <row r="106" spans="1:4" s="38" customFormat="1" ht="15">
      <c r="A106" s="50" t="s">
        <v>80</v>
      </c>
      <c r="B106" s="37">
        <v>0</v>
      </c>
      <c r="C106" s="37">
        <v>97215</v>
      </c>
      <c r="D106" s="37">
        <f t="shared" si="0"/>
        <v>97215</v>
      </c>
    </row>
    <row r="107" spans="1:4" s="38" customFormat="1" ht="15">
      <c r="A107" s="50" t="s">
        <v>81</v>
      </c>
      <c r="B107" s="37">
        <v>0</v>
      </c>
      <c r="C107" s="37">
        <v>979380</v>
      </c>
      <c r="D107" s="37">
        <f t="shared" si="0"/>
        <v>979380</v>
      </c>
    </row>
    <row r="108" spans="1:4" s="7" customFormat="1" ht="11.25">
      <c r="A108" s="6"/>
      <c r="B108" s="23"/>
      <c r="C108" s="23"/>
      <c r="D108" s="23"/>
    </row>
    <row r="109" spans="1:4" s="7" customFormat="1" ht="15.75">
      <c r="A109" s="48" t="s">
        <v>77</v>
      </c>
      <c r="B109" s="46">
        <f>B110</f>
        <v>0</v>
      </c>
      <c r="C109" s="46">
        <f>C110</f>
        <v>10663</v>
      </c>
      <c r="D109" s="46">
        <f>D110</f>
        <v>10663</v>
      </c>
    </row>
    <row r="110" spans="1:4" s="7" customFormat="1" ht="15.75">
      <c r="A110" s="62" t="s">
        <v>71</v>
      </c>
      <c r="B110" s="40">
        <v>0</v>
      </c>
      <c r="C110" s="40">
        <v>10663</v>
      </c>
      <c r="D110" s="37">
        <f>B110+C110</f>
        <v>10663</v>
      </c>
    </row>
    <row r="111" spans="1:4" s="7" customFormat="1" ht="15.75">
      <c r="A111" s="63" t="s">
        <v>72</v>
      </c>
      <c r="B111" s="23"/>
      <c r="C111" s="23"/>
      <c r="D111" s="23"/>
    </row>
    <row r="112" spans="1:4" s="7" customFormat="1" ht="11.25">
      <c r="A112" s="6"/>
      <c r="B112" s="23"/>
      <c r="C112" s="23"/>
      <c r="D112" s="23"/>
    </row>
    <row r="113" spans="1:4" s="3" customFormat="1" ht="15.75">
      <c r="A113" s="48" t="s">
        <v>30</v>
      </c>
      <c r="B113" s="46">
        <f>B114+B115+B116</f>
        <v>369732</v>
      </c>
      <c r="C113" s="46">
        <f>C114+C115+C116</f>
        <v>11682</v>
      </c>
      <c r="D113" s="46">
        <f>D114+D115+D116</f>
        <v>381414</v>
      </c>
    </row>
    <row r="114" spans="1:4" s="38" customFormat="1" ht="15">
      <c r="A114" s="49" t="s">
        <v>23</v>
      </c>
      <c r="B114" s="37">
        <v>19732</v>
      </c>
      <c r="C114" s="37">
        <v>7</v>
      </c>
      <c r="D114" s="37">
        <f>B114+C114</f>
        <v>19739</v>
      </c>
    </row>
    <row r="115" spans="1:4" s="38" customFormat="1" ht="15">
      <c r="A115" s="49" t="s">
        <v>44</v>
      </c>
      <c r="B115" s="37">
        <v>350000</v>
      </c>
      <c r="C115" s="37">
        <v>0</v>
      </c>
      <c r="D115" s="37">
        <f>B115+C115</f>
        <v>350000</v>
      </c>
    </row>
    <row r="116" spans="1:4" s="38" customFormat="1" ht="15">
      <c r="A116" s="64" t="s">
        <v>79</v>
      </c>
      <c r="B116" s="37">
        <v>0</v>
      </c>
      <c r="C116" s="37">
        <v>11675</v>
      </c>
      <c r="D116" s="37">
        <f>B116+C116</f>
        <v>11675</v>
      </c>
    </row>
    <row r="117" spans="1:4" s="7" customFormat="1" ht="11.25">
      <c r="A117" s="6"/>
      <c r="B117" s="23"/>
      <c r="C117" s="23"/>
      <c r="D117" s="23"/>
    </row>
    <row r="118" spans="1:4" s="7" customFormat="1" ht="15.75">
      <c r="A118" s="48" t="s">
        <v>106</v>
      </c>
      <c r="B118" s="46">
        <f>B119+B121</f>
        <v>0</v>
      </c>
      <c r="C118" s="46">
        <f>C119+C121</f>
        <v>809242</v>
      </c>
      <c r="D118" s="46">
        <f>D119+D121</f>
        <v>809242</v>
      </c>
    </row>
    <row r="119" spans="1:4" s="7" customFormat="1" ht="15">
      <c r="A119" s="56" t="s">
        <v>82</v>
      </c>
      <c r="B119" s="37">
        <v>0</v>
      </c>
      <c r="C119" s="37">
        <v>712220</v>
      </c>
      <c r="D119" s="37">
        <f>B119+C119</f>
        <v>712220</v>
      </c>
    </row>
    <row r="120" spans="1:4" s="7" customFormat="1" ht="15">
      <c r="A120" s="57" t="s">
        <v>83</v>
      </c>
      <c r="B120" s="23"/>
      <c r="C120" s="23"/>
      <c r="D120" s="23"/>
    </row>
    <row r="121" spans="1:4" s="38" customFormat="1" ht="15">
      <c r="A121" s="56" t="s">
        <v>107</v>
      </c>
      <c r="B121" s="37">
        <v>0</v>
      </c>
      <c r="C121" s="37">
        <v>97022</v>
      </c>
      <c r="D121" s="37">
        <f>B121+C121</f>
        <v>97022</v>
      </c>
    </row>
    <row r="122" spans="1:4" s="38" customFormat="1" ht="15">
      <c r="A122" s="57" t="s">
        <v>108</v>
      </c>
      <c r="B122" s="37"/>
      <c r="C122" s="37"/>
      <c r="D122" s="37"/>
    </row>
    <row r="123" spans="1:4" s="38" customFormat="1" ht="15">
      <c r="A123" s="57" t="s">
        <v>93</v>
      </c>
      <c r="B123" s="37"/>
      <c r="C123" s="37"/>
      <c r="D123" s="37"/>
    </row>
    <row r="124" spans="1:4" s="7" customFormat="1" ht="11.25">
      <c r="A124" s="59"/>
      <c r="B124" s="23"/>
      <c r="C124" s="23"/>
      <c r="D124" s="23"/>
    </row>
    <row r="125" spans="1:4" s="7" customFormat="1" ht="15.75">
      <c r="A125" s="48" t="s">
        <v>109</v>
      </c>
      <c r="B125" s="46">
        <f>B126</f>
        <v>0</v>
      </c>
      <c r="C125" s="46">
        <f>C126</f>
        <v>83546</v>
      </c>
      <c r="D125" s="46">
        <f>D126</f>
        <v>83546</v>
      </c>
    </row>
    <row r="126" spans="1:4" s="7" customFormat="1" ht="15">
      <c r="A126" s="36" t="s">
        <v>78</v>
      </c>
      <c r="B126" s="37">
        <v>0</v>
      </c>
      <c r="C126" s="37">
        <v>83546</v>
      </c>
      <c r="D126" s="37">
        <f>B126+C126</f>
        <v>83546</v>
      </c>
    </row>
    <row r="127" spans="1:4" s="7" customFormat="1" ht="11.25">
      <c r="A127" s="6"/>
      <c r="B127" s="23"/>
      <c r="C127" s="23"/>
      <c r="D127" s="23"/>
    </row>
    <row r="128" spans="1:4" s="3" customFormat="1" ht="15.75">
      <c r="A128" s="48" t="s">
        <v>22</v>
      </c>
      <c r="B128" s="46">
        <f>SUM(B129:B129)</f>
        <v>597129</v>
      </c>
      <c r="C128" s="46">
        <f>SUM(C129:C129)</f>
        <v>36000</v>
      </c>
      <c r="D128" s="46">
        <f>SUM(D129:D129)</f>
        <v>633129</v>
      </c>
    </row>
    <row r="129" spans="1:4" s="38" customFormat="1" ht="15">
      <c r="A129" s="49" t="s">
        <v>69</v>
      </c>
      <c r="B129" s="37">
        <v>597129</v>
      </c>
      <c r="C129" s="37">
        <v>36000</v>
      </c>
      <c r="D129" s="37">
        <f>B129+C129</f>
        <v>633129</v>
      </c>
    </row>
    <row r="130" spans="1:4" s="38" customFormat="1" ht="15">
      <c r="A130" s="39" t="s">
        <v>70</v>
      </c>
      <c r="B130" s="37"/>
      <c r="C130" s="37"/>
      <c r="D130" s="37"/>
    </row>
    <row r="131" spans="1:4" s="7" customFormat="1" ht="11.25">
      <c r="A131" s="6"/>
      <c r="B131" s="23"/>
      <c r="C131" s="23"/>
      <c r="D131" s="23"/>
    </row>
    <row r="132" spans="1:4" s="3" customFormat="1" ht="15.75">
      <c r="A132" s="48" t="s">
        <v>92</v>
      </c>
      <c r="B132" s="46">
        <f>SUM(B133:B134)</f>
        <v>0</v>
      </c>
      <c r="C132" s="46">
        <f>SUM(C133:C134)</f>
        <v>34274</v>
      </c>
      <c r="D132" s="46">
        <f>SUM(D133:D134)</f>
        <v>34274</v>
      </c>
    </row>
    <row r="133" spans="1:4" s="38" customFormat="1" ht="15">
      <c r="A133" s="43" t="s">
        <v>78</v>
      </c>
      <c r="B133" s="37">
        <v>0</v>
      </c>
      <c r="C133" s="37">
        <v>16265</v>
      </c>
      <c r="D133" s="37">
        <f>B133+C133</f>
        <v>16265</v>
      </c>
    </row>
    <row r="134" spans="1:4" s="38" customFormat="1" ht="15">
      <c r="A134" s="47" t="s">
        <v>67</v>
      </c>
      <c r="B134" s="37">
        <v>0</v>
      </c>
      <c r="C134" s="37">
        <v>18009</v>
      </c>
      <c r="D134" s="37">
        <f>B134+C134</f>
        <v>18009</v>
      </c>
    </row>
    <row r="135" spans="1:4" s="38" customFormat="1" ht="15">
      <c r="A135" s="44" t="s">
        <v>68</v>
      </c>
      <c r="B135" s="37"/>
      <c r="C135" s="37"/>
      <c r="D135" s="37"/>
    </row>
    <row r="136" spans="1:4" s="7" customFormat="1" ht="11.25">
      <c r="A136" s="6"/>
      <c r="B136" s="23"/>
      <c r="C136" s="23"/>
      <c r="D136" s="23"/>
    </row>
    <row r="137" spans="1:4" s="4" customFormat="1" ht="12.75">
      <c r="A137" s="61"/>
      <c r="B137" s="22"/>
      <c r="C137" s="22"/>
      <c r="D137" s="22"/>
    </row>
    <row r="138" spans="1:4" s="4" customFormat="1" ht="16.5">
      <c r="A138" s="19" t="s">
        <v>46</v>
      </c>
      <c r="C138" s="31"/>
      <c r="D138" s="31" t="s">
        <v>42</v>
      </c>
    </row>
    <row r="139" spans="1:4" s="4" customFormat="1" ht="12.75">
      <c r="A139" s="61"/>
      <c r="B139" s="30"/>
      <c r="C139" s="30"/>
      <c r="D139" s="30"/>
    </row>
    <row r="140" spans="1:4" s="4" customFormat="1" ht="12.75">
      <c r="A140" s="61"/>
      <c r="B140" s="30"/>
      <c r="C140" s="30"/>
      <c r="D140" s="30"/>
    </row>
    <row r="141" spans="1:4" s="4" customFormat="1" ht="12.75">
      <c r="A141" s="61"/>
      <c r="B141" s="30"/>
      <c r="C141" s="30"/>
      <c r="D141" s="30"/>
    </row>
    <row r="142" spans="1:4" s="4" customFormat="1" ht="12.75">
      <c r="A142" s="61"/>
      <c r="B142" s="30"/>
      <c r="C142" s="30"/>
      <c r="D142" s="30"/>
    </row>
    <row r="143" spans="1:4" s="4" customFormat="1" ht="12.75">
      <c r="A143" s="61"/>
      <c r="B143" s="30"/>
      <c r="C143" s="30"/>
      <c r="D143" s="30"/>
    </row>
    <row r="144" spans="1:4" s="4" customFormat="1" ht="12.75">
      <c r="A144" s="61"/>
      <c r="B144" s="30"/>
      <c r="C144" s="30"/>
      <c r="D144" s="30"/>
    </row>
    <row r="145" spans="2:4" s="4" customFormat="1" ht="12.75">
      <c r="B145" s="30"/>
      <c r="C145" s="30"/>
      <c r="D145" s="30"/>
    </row>
    <row r="146" spans="2:4" s="4" customFormat="1" ht="12.75">
      <c r="B146" s="30"/>
      <c r="C146" s="30"/>
      <c r="D146" s="30"/>
    </row>
    <row r="147" spans="2:4" s="4" customFormat="1" ht="12.75">
      <c r="B147" s="30"/>
      <c r="C147" s="30"/>
      <c r="D147" s="30"/>
    </row>
    <row r="148" spans="2:4" s="4" customFormat="1" ht="12.75">
      <c r="B148" s="30"/>
      <c r="C148" s="30"/>
      <c r="D148" s="30"/>
    </row>
    <row r="149" spans="2:4" s="4" customFormat="1" ht="12.75">
      <c r="B149" s="30"/>
      <c r="C149" s="30"/>
      <c r="D149" s="30"/>
    </row>
    <row r="150" spans="2:4" s="4" customFormat="1" ht="12.75">
      <c r="B150" s="30"/>
      <c r="C150" s="30"/>
      <c r="D150" s="30"/>
    </row>
    <row r="151" spans="2:4" s="4" customFormat="1" ht="12.75">
      <c r="B151" s="30"/>
      <c r="C151" s="30"/>
      <c r="D151" s="30"/>
    </row>
    <row r="152" spans="2:4" s="4" customFormat="1" ht="12.75">
      <c r="B152" s="30"/>
      <c r="C152" s="30"/>
      <c r="D152" s="30"/>
    </row>
    <row r="153" spans="2:4" s="4" customFormat="1" ht="12.75">
      <c r="B153" s="30"/>
      <c r="C153" s="30"/>
      <c r="D153" s="30"/>
    </row>
    <row r="154" spans="2:4" s="4" customFormat="1" ht="12.75">
      <c r="B154" s="30"/>
      <c r="C154" s="30"/>
      <c r="D154" s="30"/>
    </row>
    <row r="155" spans="2:4" s="4" customFormat="1" ht="12.75">
      <c r="B155" s="30"/>
      <c r="C155" s="30"/>
      <c r="D155" s="30"/>
    </row>
    <row r="156" spans="2:4" s="4" customFormat="1" ht="12.75">
      <c r="B156" s="30"/>
      <c r="C156" s="30"/>
      <c r="D156" s="30"/>
    </row>
    <row r="157" spans="2:4" s="4" customFormat="1" ht="12.75">
      <c r="B157" s="30"/>
      <c r="C157" s="30"/>
      <c r="D157" s="30"/>
    </row>
    <row r="158" spans="2:4" s="4" customFormat="1" ht="12.75">
      <c r="B158" s="30"/>
      <c r="C158" s="30"/>
      <c r="D158" s="30"/>
    </row>
    <row r="159" spans="2:4" s="4" customFormat="1" ht="12.75">
      <c r="B159" s="30"/>
      <c r="C159" s="30"/>
      <c r="D159" s="30"/>
    </row>
    <row r="160" spans="2:4" s="4" customFormat="1" ht="12.75">
      <c r="B160" s="30"/>
      <c r="C160" s="30"/>
      <c r="D160" s="30"/>
    </row>
    <row r="161" spans="2:4" s="4" customFormat="1" ht="12.75">
      <c r="B161" s="30"/>
      <c r="C161" s="30"/>
      <c r="D161" s="30"/>
    </row>
    <row r="162" spans="2:4" s="4" customFormat="1" ht="12.75">
      <c r="B162" s="30"/>
      <c r="C162" s="30"/>
      <c r="D162" s="30"/>
    </row>
    <row r="163" spans="2:4" s="4" customFormat="1" ht="12.75">
      <c r="B163" s="30"/>
      <c r="C163" s="30"/>
      <c r="D163" s="30"/>
    </row>
    <row r="164" spans="2:4" s="4" customFormat="1" ht="12.75">
      <c r="B164" s="30"/>
      <c r="C164" s="30"/>
      <c r="D164" s="30"/>
    </row>
    <row r="165" spans="2:4" s="4" customFormat="1" ht="12.75">
      <c r="B165" s="30"/>
      <c r="C165" s="30"/>
      <c r="D165" s="30"/>
    </row>
    <row r="166" spans="2:4" s="4" customFormat="1" ht="12.75">
      <c r="B166" s="30"/>
      <c r="C166" s="30"/>
      <c r="D166" s="30"/>
    </row>
    <row r="167" spans="2:4" s="4" customFormat="1" ht="12.75">
      <c r="B167" s="30"/>
      <c r="C167" s="30"/>
      <c r="D167" s="30"/>
    </row>
    <row r="168" spans="2:4" s="4" customFormat="1" ht="12.75">
      <c r="B168" s="30"/>
      <c r="C168" s="30"/>
      <c r="D168" s="30"/>
    </row>
    <row r="169" spans="2:4" s="4" customFormat="1" ht="12.75">
      <c r="B169" s="30"/>
      <c r="C169" s="30"/>
      <c r="D169" s="30"/>
    </row>
    <row r="170" spans="2:4" s="4" customFormat="1" ht="12.75">
      <c r="B170" s="30"/>
      <c r="C170" s="30"/>
      <c r="D170" s="30"/>
    </row>
    <row r="171" spans="2:4" s="4" customFormat="1" ht="12.75">
      <c r="B171" s="30"/>
      <c r="C171" s="30"/>
      <c r="D171" s="30"/>
    </row>
    <row r="172" spans="2:4" s="4" customFormat="1" ht="12.75">
      <c r="B172" s="30"/>
      <c r="C172" s="30"/>
      <c r="D172" s="30"/>
    </row>
    <row r="173" spans="2:4" s="4" customFormat="1" ht="12.75">
      <c r="B173" s="30"/>
      <c r="C173" s="30"/>
      <c r="D173" s="30"/>
    </row>
    <row r="174" spans="2:4" s="4" customFormat="1" ht="12.75">
      <c r="B174" s="30"/>
      <c r="C174" s="30"/>
      <c r="D174" s="30"/>
    </row>
    <row r="175" spans="2:4" s="4" customFormat="1" ht="12.75">
      <c r="B175" s="30"/>
      <c r="C175" s="30"/>
      <c r="D175" s="30"/>
    </row>
    <row r="176" spans="2:4" s="4" customFormat="1" ht="12.75">
      <c r="B176" s="30"/>
      <c r="C176" s="30"/>
      <c r="D176" s="30"/>
    </row>
    <row r="177" spans="2:4" s="4" customFormat="1" ht="12.75">
      <c r="B177" s="30"/>
      <c r="C177" s="30"/>
      <c r="D177" s="30"/>
    </row>
    <row r="178" spans="2:4" s="4" customFormat="1" ht="12.75">
      <c r="B178" s="30"/>
      <c r="C178" s="30"/>
      <c r="D178" s="30"/>
    </row>
    <row r="179" spans="2:4" s="4" customFormat="1" ht="12.75">
      <c r="B179" s="30"/>
      <c r="C179" s="30"/>
      <c r="D179" s="30"/>
    </row>
    <row r="180" spans="2:4" s="4" customFormat="1" ht="12.75">
      <c r="B180" s="30"/>
      <c r="C180" s="30"/>
      <c r="D180" s="30"/>
    </row>
    <row r="181" spans="2:4" s="4" customFormat="1" ht="12.75">
      <c r="B181" s="30"/>
      <c r="C181" s="30"/>
      <c r="D181" s="30"/>
    </row>
    <row r="182" spans="2:4" s="4" customFormat="1" ht="12.75">
      <c r="B182" s="30"/>
      <c r="C182" s="30"/>
      <c r="D182" s="30"/>
    </row>
    <row r="183" spans="2:4" s="4" customFormat="1" ht="12.75">
      <c r="B183" s="30"/>
      <c r="C183" s="30"/>
      <c r="D183" s="30"/>
    </row>
    <row r="184" spans="2:4" s="4" customFormat="1" ht="12.75">
      <c r="B184" s="30"/>
      <c r="C184" s="30"/>
      <c r="D184" s="30"/>
    </row>
    <row r="185" spans="2:4" s="4" customFormat="1" ht="12.75">
      <c r="B185" s="30"/>
      <c r="C185" s="30"/>
      <c r="D185" s="30"/>
    </row>
    <row r="186" spans="2:4" s="4" customFormat="1" ht="12.75">
      <c r="B186" s="30"/>
      <c r="C186" s="30"/>
      <c r="D186" s="30"/>
    </row>
    <row r="187" spans="2:4" s="4" customFormat="1" ht="12.75">
      <c r="B187" s="30"/>
      <c r="C187" s="30"/>
      <c r="D187" s="30"/>
    </row>
    <row r="188" spans="2:4" s="4" customFormat="1" ht="12.75">
      <c r="B188" s="30"/>
      <c r="C188" s="30"/>
      <c r="D188" s="30"/>
    </row>
    <row r="189" spans="2:4" s="4" customFormat="1" ht="12.75">
      <c r="B189" s="30"/>
      <c r="C189" s="30"/>
      <c r="D189" s="30"/>
    </row>
    <row r="190" spans="2:4" s="4" customFormat="1" ht="12.75">
      <c r="B190" s="30"/>
      <c r="C190" s="30"/>
      <c r="D190" s="30"/>
    </row>
    <row r="191" spans="2:4" s="4" customFormat="1" ht="12.75">
      <c r="B191" s="30"/>
      <c r="C191" s="30"/>
      <c r="D191" s="30"/>
    </row>
    <row r="192" spans="2:4" s="4" customFormat="1" ht="12.75">
      <c r="B192" s="30"/>
      <c r="C192" s="30"/>
      <c r="D192" s="30"/>
    </row>
    <row r="193" spans="2:4" s="4" customFormat="1" ht="12.75">
      <c r="B193" s="30"/>
      <c r="C193" s="30"/>
      <c r="D193" s="30"/>
    </row>
    <row r="194" spans="2:4" s="4" customFormat="1" ht="12.75">
      <c r="B194" s="30"/>
      <c r="C194" s="30"/>
      <c r="D194" s="30"/>
    </row>
    <row r="195" spans="2:4" s="4" customFormat="1" ht="12.75">
      <c r="B195" s="30"/>
      <c r="C195" s="30"/>
      <c r="D195" s="30"/>
    </row>
    <row r="196" spans="2:4" s="4" customFormat="1" ht="12.75">
      <c r="B196" s="30"/>
      <c r="C196" s="30"/>
      <c r="D196" s="30"/>
    </row>
    <row r="197" spans="2:4" s="4" customFormat="1" ht="12.75">
      <c r="B197" s="30"/>
      <c r="C197" s="30"/>
      <c r="D197" s="30"/>
    </row>
    <row r="198" spans="2:4" s="4" customFormat="1" ht="12.75">
      <c r="B198" s="30"/>
      <c r="C198" s="30"/>
      <c r="D198" s="30"/>
    </row>
    <row r="199" spans="2:4" s="4" customFormat="1" ht="12.75">
      <c r="B199" s="30"/>
      <c r="C199" s="30"/>
      <c r="D199" s="30"/>
    </row>
    <row r="200" spans="2:4" s="4" customFormat="1" ht="12.75">
      <c r="B200" s="30"/>
      <c r="C200" s="30"/>
      <c r="D200" s="30"/>
    </row>
  </sheetData>
  <mergeCells count="1">
    <mergeCell ref="A9:D9"/>
  </mergeCells>
  <printOptions horizontalCentered="1"/>
  <pageMargins left="0.5905511811023623" right="0.5905511811023623" top="0.5905511811023623" bottom="0.5905511811023623" header="0.5118110236220472" footer="0.5118110236220472"/>
  <pageSetup orientation="portrait" paperSize="9" scale="7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pielikums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2022-10-27T06:12:50Z</cp:lastPrinted>
  <dcterms:created xsi:type="dcterms:W3CDTF">1998-03-21T09:13:21Z</dcterms:created>
  <dcterms:modified xsi:type="dcterms:W3CDTF">2022-11-10T11:25:51Z</dcterms:modified>
  <cp:category/>
</cp:coreProperties>
</file>